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mana\Desktop\KLJUCICI\Kolan ceste\Troškovnici bez cijena\"/>
    </mc:Choice>
  </mc:AlternateContent>
  <xr:revisionPtr revIDLastSave="0" documentId="13_ncr:1_{D55DCD5E-B496-48F5-92D0-79DB3EA4E241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Troskovnik" sheetId="1" r:id="rId1"/>
  </sheets>
  <definedNames>
    <definedName name="_1Excel_BuiltIn_Print_Area_1_1">Troskovnik!$A$1:$F$72</definedName>
    <definedName name="_2Excel_BuiltIn_Print_Area_1_1_1">Troskovnik!$A$1:$F$72</definedName>
    <definedName name="_3Excel_BuiltIn_Print_Area_1_1_1_1">Troskovnik!$A$1:$F$72</definedName>
    <definedName name="_4Excel_BuiltIn_Print_Area_1_1_1_1_1">Troskovnik!$A$1:$F$72</definedName>
    <definedName name="_5Excel_BuiltIn_Print_Area_1_1_1_1_1_1">Troskovnik!$A$1:$F$72</definedName>
    <definedName name="_6Excel_BuiltIn_Print_Area_1_1_1_1_1_1_1">Troskovnik!$A$1:$F$72</definedName>
    <definedName name="_7Excel_BuiltIn_Print_Area_1_1_1_1_1_1_1_1_1_1">Troskovnik!$A$1:$F$72</definedName>
    <definedName name="Excel_BuiltIn_Print_Area_1">Troskovnik!$A$1:$F$72</definedName>
    <definedName name="Excel_BuiltIn_Print_Area_1_1">Troskovnik!$A$1:$F$72</definedName>
    <definedName name="Excel_BuiltIn_Print_Area_1_1_1">Troskovnik!$A$1:$F$72</definedName>
    <definedName name="Excel_BuiltIn_Print_Area_1_1_1_1">Troskovnik!$A$1:$F$72</definedName>
    <definedName name="Excel_BuiltIn_Print_Area_1_1_1_1_1">Troskovnik!$A$1:$F$72</definedName>
    <definedName name="Excel_BuiltIn_Print_Area_1_1_1_1_1_1">Troskovnik!$A$1:$F$72</definedName>
    <definedName name="Excel_BuiltIn_Print_Area_1_1_1_1_1_1_1">Troskovnik!$A$1:$F$72</definedName>
    <definedName name="Excel_BuiltIn_Print_Area_1_1_1_1_1_1_1_1">Troskovnik!$A$1:$F$72</definedName>
    <definedName name="Excel_BuiltIn_Print_Area_1_1_1_1_1_1_1_1_1">Troskovnik!$A$1:$F$72</definedName>
    <definedName name="Excel_BuiltIn_Print_Titles_1_1">Troskovnik!#REF!</definedName>
    <definedName name="_xlnm.Print_Area" localSheetId="0">Troskovnik!$A$1:$F$168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F128" i="1"/>
  <c r="F147" i="1"/>
  <c r="F149" i="1" s="1"/>
  <c r="F158" i="1" s="1"/>
  <c r="F112" i="1"/>
  <c r="F107" i="1"/>
  <c r="F94" i="1"/>
  <c r="F89" i="1"/>
  <c r="F84" i="1"/>
  <c r="F70" i="1"/>
  <c r="F63" i="1"/>
  <c r="F58" i="1"/>
  <c r="F54" i="1"/>
  <c r="F47" i="1"/>
  <c r="F43" i="1"/>
  <c r="F34" i="1"/>
  <c r="F29" i="1"/>
  <c r="F24" i="1"/>
  <c r="F19" i="1"/>
  <c r="F115" i="1" l="1"/>
  <c r="F156" i="1" s="1"/>
  <c r="F96" i="1"/>
  <c r="F155" i="1" s="1"/>
  <c r="F138" i="1"/>
  <c r="F157" i="1" s="1"/>
  <c r="F36" i="1"/>
  <c r="F153" i="1" s="1"/>
  <c r="F72" i="1"/>
  <c r="F154" i="1" s="1"/>
  <c r="F160" i="1" l="1"/>
  <c r="F161" i="1" s="1"/>
  <c r="F162" i="1" s="1"/>
</calcChain>
</file>

<file path=xl/sharedStrings.xml><?xml version="1.0" encoding="utf-8"?>
<sst xmlns="http://schemas.openxmlformats.org/spreadsheetml/2006/main" count="160" uniqueCount="140">
  <si>
    <t>2.1.</t>
  </si>
  <si>
    <t>Prijevoz materijala</t>
  </si>
  <si>
    <t>Jedinična cijena stavke uključuje sav potreban rad, dobavu materijala, pomoćna sredstva i transporte.</t>
  </si>
  <si>
    <t>1.1.</t>
  </si>
  <si>
    <t>1.2.</t>
  </si>
  <si>
    <t>Regulacija prometa</t>
  </si>
  <si>
    <t>1.</t>
  </si>
  <si>
    <t>2.</t>
  </si>
  <si>
    <t>3.</t>
  </si>
  <si>
    <t>4.</t>
  </si>
  <si>
    <t>kom</t>
  </si>
  <si>
    <t>Za izvođenje radova, način izmjere i obračuna količina radova, sadržaj jediničnih cijena, kvalitetu materijala i poluproizvoda, način i sadržaj prethodnih i kontrolnih ispitivanja kvalitete materijala i izvedenih radova u cjelini vrijede "Opći tehnički uvjeti za radove na cestama" Hrvatskih cesta. Izvođač je obvezan radove izvoditi sukladno važećim zakonima, pravilnicima, normativima i pravilima struke.</t>
  </si>
  <si>
    <t>OPĆE NAPOMENE</t>
  </si>
  <si>
    <t>Prije početka radova Izvođač je dužan locirati i označiti postojeće komunalne instalacije u području zahvata kako bi se mogla osigurati njihova zaštita.</t>
  </si>
  <si>
    <t>a)</t>
  </si>
  <si>
    <t>b)</t>
  </si>
  <si>
    <t>c)</t>
  </si>
  <si>
    <t>R.B</t>
  </si>
  <si>
    <t>OPIS RADA</t>
  </si>
  <si>
    <t>J.M.</t>
  </si>
  <si>
    <t>KOL.</t>
  </si>
  <si>
    <t>J.C.</t>
  </si>
  <si>
    <t>IZNOS</t>
  </si>
  <si>
    <t>PRIPREMNI RADOVI</t>
  </si>
  <si>
    <t>Geodetski radovi:</t>
  </si>
  <si>
    <r>
      <t>m</t>
    </r>
    <r>
      <rPr>
        <vertAlign val="superscript"/>
        <sz val="12"/>
        <rFont val="Calibri"/>
        <family val="2"/>
        <charset val="238"/>
      </rPr>
      <t>2</t>
    </r>
  </si>
  <si>
    <t>PRIPREMNI RADOVI UKUPNO:</t>
  </si>
  <si>
    <t>ZEMLJANI RADOVI</t>
  </si>
  <si>
    <t>2.3.</t>
  </si>
  <si>
    <t>Izvođač je dužan u potpunosti osigurati prijevoz, (i onaj na samom gradilištu) bez dodatnih zahtjeva za izradom gradilišnih puteva)  i onaj na javnim prometnim površinama.</t>
  </si>
  <si>
    <t>2.4.</t>
  </si>
  <si>
    <t>ZEMLJANI RADOVI UKUPNO:</t>
  </si>
  <si>
    <t>KOLNIČKA KONSTRUKCIJA</t>
  </si>
  <si>
    <t>3.3.</t>
  </si>
  <si>
    <t>Dobava, doprema i strojna izvedba
bitumeniziranog nosivog sloja BNS 22. Debljina sloja određuje se projektom u svemu prema Tehničkim uvjetima ili prema zahtjevima Nadzornog inženjera. Na mjestima većih deformacija mora se prvo izvesti predporavnavanje ručnom ugradbom asfalta u svemu prema zahtjevima Nadzornog inženjera. Nakon izvršenog predporavnavanja strojno se ugrađuje preostali dio izravnavajućeg sloja.</t>
  </si>
  <si>
    <r>
      <t>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gornje površine  ugrađenog sloja sukladno projektu.</t>
    </r>
  </si>
  <si>
    <t>KOLNIČKA KONSTRUKCIJA UKUPNO:</t>
  </si>
  <si>
    <t>4.1.</t>
  </si>
  <si>
    <t>PRIPREMNI RADOVI:</t>
  </si>
  <si>
    <t>ZEMLJANI RADOVI:</t>
  </si>
  <si>
    <t>UKUPNO:</t>
  </si>
  <si>
    <t>PDV (25 %)</t>
  </si>
  <si>
    <t>SVEUKUPNO:</t>
  </si>
  <si>
    <t>5.</t>
  </si>
  <si>
    <t xml:space="preserve">Točne količine radova utvrdit će se temeljem ovjerene građevinske knjige. </t>
  </si>
  <si>
    <t>Troškovnik sastavio:</t>
  </si>
  <si>
    <t>m'</t>
  </si>
  <si>
    <t>Zarezivanje postojećeg asfalta</t>
  </si>
  <si>
    <t xml:space="preserve"> Obračun po m' zarezanog asfalta.</t>
  </si>
  <si>
    <r>
      <t>m</t>
    </r>
    <r>
      <rPr>
        <vertAlign val="superscript"/>
        <sz val="12"/>
        <rFont val="Calibri"/>
        <family val="2"/>
        <charset val="238"/>
        <scheme val="minor"/>
      </rPr>
      <t>3</t>
    </r>
  </si>
  <si>
    <t>Označavanje postojećih instalacija</t>
  </si>
  <si>
    <t>Obračun po m' ceste.</t>
  </si>
  <si>
    <r>
      <t>m</t>
    </r>
    <r>
      <rPr>
        <vertAlign val="superscript"/>
        <sz val="11"/>
        <rFont val="Calibri"/>
        <family val="2"/>
        <charset val="238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</si>
  <si>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</si>
  <si>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Obračun po 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iskopanog materijala u sraslom stanju. </t>
    </r>
  </si>
  <si>
    <r>
      <t>m</t>
    </r>
    <r>
      <rPr>
        <vertAlign val="superscript"/>
        <sz val="11"/>
        <rFont val="Calibri"/>
        <family val="2"/>
        <charset val="238"/>
      </rPr>
      <t>3</t>
    </r>
  </si>
  <si>
    <t>2.5.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</si>
  <si>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izvedene, uređene i zbijene posteljice.</t>
    </r>
  </si>
  <si>
    <t>Jedinična cijena pojedine stavke betonskih i armirano-betonskih radova uključuje:</t>
  </si>
  <si>
    <t xml:space="preserve">*Dobavu, dopremu, ugradnju materijala u konstrukciju i sav potreban rad,  pomoćna sredstva i transporte za izvedbu opisanog rada, uključujući vibriranje i njegovanje. </t>
  </si>
  <si>
    <t>*Svi potrebni popravci betoniranih elemenata nakon skidanja oplate kao i zapunjavanje otvora nastalih od elemenata oplate (vezači razupore, distanceri i td.) te uređenje betona na spojevima oplate.</t>
  </si>
  <si>
    <t>Rad mora biti obavljen u skladu s projektom, propisima (TPBK), programom kontrole i osiguranja kakvoće (PKOK), projektom organizacije građenja (POG), zahtjevima nadzornog inženjera i OTU. Dodatni i naknadni radovi mogu se izvoditi samo po prethodnom odobrenju nadzornog inženjera.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</si>
  <si>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</si>
  <si>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BETONSKI I ARMIRANO-BETONSKI RADOVI</t>
  </si>
  <si>
    <t>BETONSKI I ARMIRANO-BETONSKI RADOVI UKUPNO:</t>
  </si>
  <si>
    <t>Materijal u pogledu vrste i zahtjeva kakvoće mora zadovoljavati minimalne tehničke uvjete iz O.T.U a.</t>
  </si>
  <si>
    <t xml:space="preserve">Podloga se izvodi prema kotama i nagibima iz projekta.  </t>
  </si>
  <si>
    <t>Ovaj sloj može se ugraditi tek po prijemu posteljice od strane nadzornog inženjera u pogledu nosivosti, ravnosti i pravilno izraženih nagiba koji osiguravaju odvodnju.</t>
  </si>
  <si>
    <t>Bitumenizirani nosivi sloj (BNS 22): 6 cm</t>
  </si>
  <si>
    <t>4.3.</t>
  </si>
  <si>
    <t>6.</t>
  </si>
  <si>
    <r>
      <t>Obračun po m</t>
    </r>
    <r>
      <rPr>
        <vertAlign val="superscript"/>
        <sz val="11"/>
        <rFont val="Calibri"/>
        <family val="2"/>
        <charset val="238"/>
      </rPr>
      <t>3</t>
    </r>
    <r>
      <rPr>
        <sz val="11"/>
        <rFont val="Calibri"/>
        <family val="2"/>
        <charset val="238"/>
      </rPr>
      <t xml:space="preserve"> iskopanog materijala u sraslom stanju.</t>
    </r>
  </si>
  <si>
    <t>*Sva potrebna oplata, postava i skidanje sa svim potrebnim podupiranjima</t>
  </si>
  <si>
    <t>Regulacija i signalizacija prometa za vrijeme izvođenja radova postavom raznih prometnih znakova i svjetlosnih signala radi osiguranja odvijanja prometa u skladu s prometnim projektom.</t>
  </si>
  <si>
    <t>Rad mora biti obavljen u skladu s projektom, propisima, programom kontrole i osiguranja kakvoće (PKOK), projektom organizacije građenja (POG), zahtjevima nadzornog inženjera i  OTU za radove na cestama.</t>
  </si>
  <si>
    <t>Obračun po m' ugrađenog rubnjaka uključujući betonsku podlogu - temelj rubnjaka.</t>
  </si>
  <si>
    <r>
      <t>Stavka obuhvaća sve potrebne transporte, radove, materijale, opremu i pomoćna sredstva za kompletnu izvedbu.
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ugrađenog nosovog sloja.</t>
    </r>
  </si>
  <si>
    <t>HORIZONTALNA PROMETNA SIGNALAIZACIJA</t>
  </si>
  <si>
    <t>Obračun po dužnom metru iscrtane crte.</t>
  </si>
  <si>
    <t>m</t>
  </si>
  <si>
    <t>Oznake na kolniku</t>
  </si>
  <si>
    <t>Ovaj rad obuhvaća izradu oznaka na kolniku (sav rad djelatnika i strojeva i sav materijal) za reguliranje prometa koje su definirane u Pravilniku o prometnim znakovima, signalizaciji i opremi na cestama (N.N. 33/05, 64/05, 155/05 i 14/11), HR normama i OTU za radove na cestama.
Oznake na kolniku dijele se na:
- uzdužne oznake na kolniku,
- poprečne oznake na kolniku,
- ostale oznake na kolniku.
Boje i dimenzije oznaka određene su Pravilnikom i pripadajućim normama. U cijenu je potrebno uključiti i tzv. "markiranje".</t>
  </si>
  <si>
    <t>Uzdužne oznake na kolniku</t>
  </si>
  <si>
    <t>Izrada isprekidane crte širine 10 cm bijelom bojom. Bojani, odnosno nebojani dijelovi su dugački po 1 m.</t>
  </si>
  <si>
    <t>Poprečne oznake na kolniku</t>
  </si>
  <si>
    <t>Radove uzvesti u skladu s O.T.U. 9-02.2.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</si>
  <si>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</t>
    </r>
  </si>
  <si>
    <t>Radove uzvesti u skladu s O.T.U. 9-02.1.</t>
  </si>
  <si>
    <t>HORIZONTALNA PROMETNA SIGNALIZACIJA UKUPNO:</t>
  </si>
  <si>
    <t>isprekidana razdjelna crta - H04:</t>
  </si>
  <si>
    <t>VERTIKALNA PROMETNA SIGNALIZACIJA</t>
  </si>
  <si>
    <t>Prometni znakovi</t>
  </si>
  <si>
    <t>Stavka obuhvaća dobavu i ugradnju prometnih znakova uključivo dobavu i ugradnju pocinčanog stupa, u svemu prema projektu i opisu iz tehničkih uvjeta.
U jediničnu cijenu su uključeni svi troškovi nabave prometnog znaka, betona, iskopi i betoniranje temelja, montaža stupova i
znakova, prijevoz i sve ostalo potrebno za potpuna dovršenje postave znaka.
Prometni znakovi moraju biti izvedeni od materijala otpornog na atmosferske utjecaje. Boje i likovi na prometnom znaku moraju biti izvedeni od reflektirajućih materijala postojanih na atmosferske uvjete i dobro vidljivih noću.</t>
  </si>
  <si>
    <t>Obračun po komadu postavljenog prometnog znaka.</t>
  </si>
  <si>
    <t>Znakovi izričitih naredbi</t>
  </si>
  <si>
    <t>B02</t>
  </si>
  <si>
    <t>VERTIKALNA PROMETNA SIGNALIZACIJA UKUPNO:</t>
  </si>
  <si>
    <t>Rad obuhvaća prijevoz iskopanog materijala  kategorije "A", "B" ili "C" od mjesta iskopa, koje može biti u usjeku, rovu ili pozajmištu, do mjesta istovara, obično u nasip ili na deponiju.</t>
  </si>
  <si>
    <t>Rad mora biti obavljen u skladu s projektom, propisima, zahtjevima nadzornog inženjera i OTU za radove na cestama..</t>
  </si>
  <si>
    <t>Zamjena sloja slabog temeljnog tla boljim
 materijalom</t>
  </si>
  <si>
    <t>U cijeni je uključen ručni i strojni iskop sloja
slabog tla debljine prema projektu ili uputama nadzornog inženjera s utovarom, dovozom kamenog nasipnog materijala s razastiranjem, te planiranje i nabijanje.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</si>
  <si>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potpuno završenog i 
nabijenog sloja.</t>
    </r>
  </si>
  <si>
    <t xml:space="preserve">Izrada posteljice </t>
  </si>
  <si>
    <r>
      <t xml:space="preserve">Ova stavka obuhvaća izradu posteljice kolnika i pločnika od miješanih materijala. Rad obuhvaća planiranje, eventualnu sanaciju pojedinih manjih površina slabije kakvoće boljim materijalom, eventualno kvašenje ili prosušivanje materijala i nabijanje do potrebne nabijenosti. Ako je materijal u usjeku vrlo nehomogen (kamen s ulošcima gline), iskop treba produbiti za 30-50 cm i izraditi sloj od homogenog miješanog ili kamenog materijala. Potreban modul stišljivosti Ms=35 MPa mjereno kružnom pločom </t>
    </r>
    <r>
      <rPr>
        <sz val="11"/>
        <rFont val="Calibri"/>
        <family val="2"/>
        <charset val="238"/>
      </rPr>
      <t>ɸ 30 cm.</t>
    </r>
  </si>
  <si>
    <t>Betonski rubnjaci 15/25 cm</t>
  </si>
  <si>
    <t>Izrada rubnjaka od predgotovljenih elemenata tipskog poprečnog presjeka 15/25 cm (odnosno prema nacrtima) iz betona klase C40/45 na betonskoj podlozi iz betona klase C12/15, prema detaljima iz projekta.  Radovi obuhvaćaju nabavu rubnjaka, materijala, prijevoz do mjesta ugradnje, ugradnju, te sve predradnje za izradu kompletnog rubnjaka.</t>
  </si>
  <si>
    <t>HORIZONTALNA PROMETNA SIGNALIZACIJA</t>
  </si>
  <si>
    <t>Uređenje temeljnog tla mehaničkim 
zbijanjem</t>
  </si>
  <si>
    <t>Uređenje kolnih ulaza</t>
  </si>
  <si>
    <t>Rad obuhvaća sve radove potrebne da se 
postojeći kolni i pješački ulazi uklope u novoprojektirano stanje.
Rad uključuje iskope, betonske radove, bravarske radove na izmještanju vrata i slično, a po odobrenju nadzornog inženjera. Nadzorni inženjer primiti će izvedene radove po kontroli kvalitete izvedenih radova.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</si>
  <si>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 xml:space="preserve">3 </t>
    </r>
    <r>
      <rPr>
        <sz val="11"/>
        <rFont val="Calibri"/>
        <family val="2"/>
        <charset val="238"/>
        <scheme val="minor"/>
      </rPr>
      <t>ugrađenog betona.</t>
    </r>
  </si>
  <si>
    <t xml:space="preserve">Prije početka zemljanih radova u suradnji s
nadležnim institucijama utvrditi dubine i 
pozicije svih podzemnih instalacija duž čitave 
trase te označiti njihove trase na terenu. 
Tijekom izvođenja radova pratiti da ne dođe 
do njihovog oštećenja.       </t>
  </si>
  <si>
    <t xml:space="preserve">Zarezivanje postojećeg asfaltnog zastora na 
mjestu spoja na postojeće prometnice i 
pristupne rampe, bez obzira na debljinu sloja. Asfalt se zarezuje dva puta, prvi put pri radovima iskopa postojeće kolničke 
konstrukcije, drugi puta prije izrade završnog sloja asfalta na uklapanju. </t>
  </si>
  <si>
    <t xml:space="preserve"> - iskolčenje trase i objekata u trasi i preko trase ceste;
- sva mjerenja koja su u vezi s prijenosom podataka iz projekta na teren i obrnuto;
- održavanje i osiguranje iskolčenih oznaka i osi trase na terenu u cijelom razdoblju od početka radova do predaje svih radova Investitoru.
Radom su obuhvaćena sva geodetska mjerenja kojima se podaci iz projekta prenose na teren, osiguranje osi iskolčene trase, obnavljanje i održavanje iskolčenih oznaka na terenu za sve vrijeme građenja. U cijeni stavke uključena izrada sve potrebne dokumentacije za uporabnu dozvolu.                                                   Osim osi trase, izvođač je dužan napraviti osiguranje poligonskih točka i repera na isti ili sličan način kao i osi trase. 
Obračun se vrši po km obavljenih radova u skladu s projektnom dokumentacijom.</t>
  </si>
  <si>
    <t>d)</t>
  </si>
  <si>
    <t>Strojni iskop u materijalu "A" i "B" 
kategorije duž trase:</t>
  </si>
  <si>
    <t>Strojni široki iskop tla prema odredbama projekta u materijalu kategorije "A" i "B".
U cijenu su uključeni svi radovi na iskopu materijala s utovarom u prijevozno sredstvo, radovi na uređenju i čišćenju pokosa od labilnih dijelova i rastresitog materijala i planiranje iskopanih i susjednih površina kao i odlaganje viška materijala s oblikovanjem i uređenjem odlagališta sa svim poslovima potrebnim za njegovu stabilnost i uklapanje u okolinu.</t>
  </si>
  <si>
    <r>
      <t>U cijenu je uključeno prethodno čišćenje te 
planiranje i rad potreban za postizanje optimalne vlažnosti veznog tla, vlaženjem ili rahljenjem i sušenjem. Kod stjenovitog tla u usjeku u cijeni je uključeno izravnavanje slojem usitnjenog kamenog materijala debljine do 20 cm sa zbijanjem.
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uređenog temeljnog tla.</t>
    </r>
  </si>
  <si>
    <t xml:space="preserve">TROŠKOVNIK </t>
  </si>
  <si>
    <t>Dani Smojver, mag.ing.aedif.</t>
  </si>
  <si>
    <t>crta zaustavljanja - puna- H14</t>
  </si>
  <si>
    <t>1.3.</t>
  </si>
  <si>
    <t>1.4.</t>
  </si>
  <si>
    <t>2.2.</t>
  </si>
  <si>
    <t xml:space="preserve">Ručni iskop u neposrednoj blizini postojećih instalacija </t>
  </si>
  <si>
    <t>Ručni iskopi tla u neposrednoj blizini postojećih instalacija (prema posebnim uvjetima na predmetnoj lokaciji utvrđeno je postojanje niskonaponske kabelske trase),  i gdje god je to potrebno, a radi zaštite istih instalacija, bez obzira na kategoriju terena.U cijenu su uključeni svi radovi na iskopu materijala s utovarom u prijevozno sredstvo</t>
  </si>
  <si>
    <t>2.6.</t>
  </si>
  <si>
    <t>3.1.</t>
  </si>
  <si>
    <t>3.2.</t>
  </si>
  <si>
    <t>Betonski rubnjaci 08/20 cm</t>
  </si>
  <si>
    <t>Izrada parkovnih rubnjaka od predgotovljenih elemenata tipskog poprečnog presjeka 8/20 cm (odnosno prema nacrtima) iz betona klase C40/45 na betonskoj podlozi iz betona klase C12/15, prema detaljima iz projekta.  Radovi obuhvaćaju nabavu rubnjaka, materijala, prijevoz do mjesta ugradnje, ugradnju, te sve predradnje za izradu kompletnog rubnjaka.</t>
  </si>
  <si>
    <t>Nosivi sloj od zrnatog kamenog materijala bez veziva, debljine 30,0 cm</t>
  </si>
  <si>
    <t>5.1.</t>
  </si>
  <si>
    <t>5.2.</t>
  </si>
  <si>
    <t>6.1.</t>
  </si>
  <si>
    <t>Deponija građevnog materijala nalazi se na udaljenosti od 5 km</t>
  </si>
  <si>
    <t>Obračun paušalno.</t>
  </si>
  <si>
    <t xml:space="preserve">Izrada pune crte zaustavljanja širine 50 cm bijelom bojom. </t>
  </si>
  <si>
    <r>
      <t xml:space="preserve">Dobava, doprema i izvedba kamenito-šljunčane tucaničke podloge od mehanički stabiliziranog drobljenog kamena granulacije od </t>
    </r>
    <r>
      <rPr>
        <b/>
        <sz val="11"/>
        <rFont val="Calibri"/>
        <family val="2"/>
        <charset val="238"/>
        <scheme val="minor"/>
      </rPr>
      <t>0-63 mm</t>
    </r>
    <r>
      <rPr>
        <sz val="11"/>
        <rFont val="Calibri"/>
        <family val="2"/>
        <charset val="238"/>
        <scheme val="minor"/>
      </rPr>
      <t xml:space="preserve">, kao podloge za asfaltiranje kolnika prometnice i pločnika pješačke površine. </t>
    </r>
  </si>
  <si>
    <t>Gradnja kolno - pješačke površine - naseljska ulica
Naselje Mandre - Općina Kolan - spoj sa Velebitskom ulicom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</si>
</sst>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#,##0.00\ &quot;kn&quot;"/>
    <numFmt numFmtId="166" formatCode="00000"/>
  </numFmts>
  <fonts count="24" x14ac:knownFonts="1">
    <font>
      <sz val="11"/>
      <name val="Times New Roman CE"/>
      <charset val="238"/>
    </font>
    <font>
      <sz val="11"/>
      <name val="Times New Roman CE"/>
      <charset val="238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wrapText="1"/>
    </xf>
    <xf numFmtId="164" fontId="1" fillId="0" borderId="0" applyFill="0" applyBorder="0" applyProtection="0">
      <alignment wrapText="1"/>
    </xf>
  </cellStyleXfs>
  <cellXfs count="198">
    <xf numFmtId="0" fontId="0" fillId="0" borderId="0" xfId="0">
      <alignment wrapTex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>
      <alignment wrapText="1"/>
    </xf>
    <xf numFmtId="0" fontId="6" fillId="0" borderId="0" xfId="0" applyFont="1" applyFill="1" applyBorder="1">
      <alignment wrapText="1"/>
    </xf>
    <xf numFmtId="0" fontId="6" fillId="0" borderId="0" xfId="0" applyFont="1">
      <alignment wrapText="1"/>
    </xf>
    <xf numFmtId="49" fontId="4" fillId="0" borderId="0" xfId="0" applyNumberFormat="1" applyFont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4" fontId="4" fillId="0" borderId="0" xfId="0" applyNumberFormat="1" applyFont="1" applyFill="1" applyAlignment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5" fillId="0" borderId="0" xfId="0" applyFont="1" applyAlignment="1"/>
    <xf numFmtId="4" fontId="5" fillId="0" borderId="0" xfId="0" applyNumberFormat="1" applyFont="1" applyAlignment="1"/>
    <xf numFmtId="49" fontId="4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4" fontId="9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justify" vertical="top" wrapText="1"/>
    </xf>
    <xf numFmtId="0" fontId="5" fillId="0" borderId="0" xfId="0" applyFont="1">
      <alignment wrapText="1"/>
    </xf>
    <xf numFmtId="2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Alignment="1">
      <alignment horizontal="center"/>
    </xf>
    <xf numFmtId="0" fontId="10" fillId="0" borderId="0" xfId="0" applyFont="1" applyBorder="1">
      <alignment wrapText="1"/>
    </xf>
    <xf numFmtId="0" fontId="10" fillId="0" borderId="0" xfId="0" applyFont="1" applyFill="1" applyBorder="1">
      <alignment wrapText="1"/>
    </xf>
    <xf numFmtId="4" fontId="9" fillId="0" borderId="0" xfId="1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0" fillId="0" borderId="0" xfId="0" applyFont="1" applyFill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horizontal="center"/>
    </xf>
    <xf numFmtId="4" fontId="6" fillId="0" borderId="0" xfId="1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4" fontId="5" fillId="0" borderId="0" xfId="1" applyNumberFormat="1" applyFont="1" applyFill="1" applyBorder="1" applyAlignment="1" applyProtection="1">
      <alignment horizontal="center"/>
    </xf>
    <xf numFmtId="49" fontId="5" fillId="0" borderId="0" xfId="0" applyNumberFormat="1" applyFont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center" vertical="top"/>
    </xf>
    <xf numFmtId="49" fontId="4" fillId="0" borderId="0" xfId="0" applyNumberFormat="1" applyFont="1" applyAlignment="1">
      <alignment vertical="top"/>
    </xf>
    <xf numFmtId="4" fontId="5" fillId="0" borderId="0" xfId="0" applyNumberFormat="1" applyFont="1" applyFill="1" applyAlignment="1">
      <alignment vertical="top" wrapText="1"/>
    </xf>
    <xf numFmtId="4" fontId="4" fillId="0" borderId="0" xfId="0" applyNumberFormat="1" applyFont="1" applyAlignment="1">
      <alignment horizontal="center" vertical="top"/>
    </xf>
    <xf numFmtId="4" fontId="4" fillId="0" borderId="0" xfId="0" applyNumberFormat="1" applyFont="1" applyFill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justify" vertical="top" wrapText="1"/>
    </xf>
    <xf numFmtId="4" fontId="4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2" fontId="5" fillId="0" borderId="0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49" fontId="4" fillId="3" borderId="0" xfId="0" applyNumberFormat="1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5" fillId="3" borderId="0" xfId="0" applyFont="1" applyFill="1" applyAlignment="1">
      <alignment horizontal="right" vertical="top"/>
    </xf>
    <xf numFmtId="4" fontId="5" fillId="3" borderId="0" xfId="1" applyNumberFormat="1" applyFont="1" applyFill="1" applyBorder="1" applyAlignment="1" applyProtection="1">
      <alignment horizontal="right" vertical="top"/>
    </xf>
    <xf numFmtId="49" fontId="4" fillId="3" borderId="0" xfId="0" applyNumberFormat="1" applyFont="1" applyFill="1" applyBorder="1" applyAlignment="1">
      <alignment horizontal="center" vertical="top"/>
    </xf>
    <xf numFmtId="4" fontId="9" fillId="3" borderId="0" xfId="1" applyNumberFormat="1" applyFont="1" applyFill="1" applyBorder="1" applyAlignment="1" applyProtection="1">
      <alignment horizontal="right"/>
    </xf>
    <xf numFmtId="0" fontId="5" fillId="3" borderId="0" xfId="0" applyFont="1" applyFill="1" applyBorder="1" applyAlignment="1">
      <alignment horizontal="right"/>
    </xf>
    <xf numFmtId="0" fontId="4" fillId="2" borderId="0" xfId="0" applyFont="1" applyFill="1" applyAlignment="1">
      <alignment horizontal="justify" vertical="top"/>
    </xf>
    <xf numFmtId="0" fontId="5" fillId="2" borderId="0" xfId="0" applyFont="1" applyFill="1" applyAlignment="1">
      <alignment horizontal="center"/>
    </xf>
    <xf numFmtId="4" fontId="5" fillId="2" borderId="0" xfId="1" applyNumberFormat="1" applyFont="1" applyFill="1" applyBorder="1" applyAlignment="1" applyProtection="1">
      <alignment horizontal="right"/>
    </xf>
    <xf numFmtId="0" fontId="5" fillId="2" borderId="0" xfId="0" applyFont="1" applyFill="1" applyAlignment="1">
      <alignment horizontal="right"/>
    </xf>
    <xf numFmtId="4" fontId="4" fillId="0" borderId="0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left" vertical="top"/>
    </xf>
    <xf numFmtId="2" fontId="5" fillId="0" borderId="0" xfId="1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49" fontId="4" fillId="4" borderId="0" xfId="0" applyNumberFormat="1" applyFont="1" applyFill="1" applyAlignment="1">
      <alignment horizontal="center" vertical="top"/>
    </xf>
    <xf numFmtId="4" fontId="5" fillId="4" borderId="0" xfId="1" applyNumberFormat="1" applyFont="1" applyFill="1" applyBorder="1" applyAlignment="1" applyProtection="1">
      <alignment horizontal="right"/>
    </xf>
    <xf numFmtId="0" fontId="5" fillId="4" borderId="0" xfId="0" applyFont="1" applyFill="1" applyAlignment="1">
      <alignment horizontal="right"/>
    </xf>
    <xf numFmtId="49" fontId="4" fillId="5" borderId="0" xfId="0" applyNumberFormat="1" applyFont="1" applyFill="1" applyAlignment="1">
      <alignment horizontal="center" vertical="top"/>
    </xf>
    <xf numFmtId="0" fontId="4" fillId="5" borderId="0" xfId="0" applyFont="1" applyFill="1" applyAlignment="1">
      <alignment vertical="top"/>
    </xf>
    <xf numFmtId="4" fontId="4" fillId="5" borderId="0" xfId="0" applyNumberFormat="1" applyFont="1" applyFill="1" applyAlignment="1">
      <alignment vertical="top"/>
    </xf>
    <xf numFmtId="0" fontId="5" fillId="5" borderId="0" xfId="0" applyFont="1" applyFill="1" applyAlignment="1">
      <alignment horizontal="right" vertical="top"/>
    </xf>
    <xf numFmtId="4" fontId="5" fillId="5" borderId="0" xfId="1" applyNumberFormat="1" applyFont="1" applyFill="1" applyBorder="1" applyAlignment="1" applyProtection="1">
      <alignment horizontal="right" vertical="top"/>
    </xf>
    <xf numFmtId="49" fontId="4" fillId="5" borderId="0" xfId="0" applyNumberFormat="1" applyFont="1" applyFill="1" applyBorder="1" applyAlignment="1">
      <alignment horizontal="center" vertical="top"/>
    </xf>
    <xf numFmtId="165" fontId="4" fillId="5" borderId="0" xfId="0" applyNumberFormat="1" applyFont="1" applyFill="1" applyAlignment="1"/>
    <xf numFmtId="0" fontId="5" fillId="5" borderId="0" xfId="0" applyFont="1" applyFill="1" applyAlignment="1">
      <alignment horizontal="center"/>
    </xf>
    <xf numFmtId="4" fontId="4" fillId="5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/>
    </xf>
    <xf numFmtId="49" fontId="4" fillId="2" borderId="0" xfId="0" applyNumberFormat="1" applyFont="1" applyFill="1" applyBorder="1" applyAlignment="1">
      <alignment horizontal="center" vertical="top"/>
    </xf>
    <xf numFmtId="4" fontId="9" fillId="2" borderId="0" xfId="1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0" fontId="10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49" fontId="4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horizontal="right" vertical="top"/>
    </xf>
    <xf numFmtId="3" fontId="4" fillId="0" borderId="0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4" fontId="6" fillId="0" borderId="0" xfId="1" applyNumberFormat="1" applyFont="1" applyFill="1" applyBorder="1" applyAlignment="1" applyProtection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justify"/>
    </xf>
    <xf numFmtId="4" fontId="6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center" vertical="top"/>
    </xf>
    <xf numFmtId="3" fontId="6" fillId="0" borderId="0" xfId="1" applyNumberFormat="1" applyFont="1" applyFill="1" applyBorder="1" applyAlignment="1" applyProtection="1">
      <alignment horizontal="center"/>
    </xf>
    <xf numFmtId="2" fontId="6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166" fontId="6" fillId="0" borderId="0" xfId="0" applyNumberFormat="1" applyFont="1" applyAlignment="1">
      <alignment horizontal="justify" vertical="top" wrapText="1"/>
    </xf>
    <xf numFmtId="49" fontId="4" fillId="4" borderId="0" xfId="0" applyNumberFormat="1" applyFont="1" applyFill="1" applyBorder="1" applyAlignment="1">
      <alignment horizontal="center" vertical="top"/>
    </xf>
    <xf numFmtId="4" fontId="9" fillId="4" borderId="0" xfId="1" applyNumberFormat="1" applyFont="1" applyFill="1" applyBorder="1" applyAlignment="1" applyProtection="1">
      <alignment horizontal="right"/>
    </xf>
    <xf numFmtId="0" fontId="5" fillId="4" borderId="0" xfId="0" applyFont="1" applyFill="1" applyBorder="1" applyAlignment="1">
      <alignment horizontal="right"/>
    </xf>
    <xf numFmtId="4" fontId="4" fillId="4" borderId="0" xfId="0" applyNumberFormat="1" applyFont="1" applyFill="1" applyBorder="1" applyAlignment="1">
      <alignment vertical="top"/>
    </xf>
    <xf numFmtId="4" fontId="4" fillId="4" borderId="0" xfId="1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center" vertical="top"/>
    </xf>
    <xf numFmtId="4" fontId="5" fillId="6" borderId="0" xfId="1" applyNumberFormat="1" applyFont="1" applyFill="1" applyBorder="1" applyAlignment="1" applyProtection="1">
      <alignment horizontal="right"/>
    </xf>
    <xf numFmtId="0" fontId="5" fillId="6" borderId="0" xfId="0" applyFont="1" applyFill="1" applyAlignment="1">
      <alignment horizontal="right"/>
    </xf>
    <xf numFmtId="49" fontId="4" fillId="6" borderId="0" xfId="0" applyNumberFormat="1" applyFont="1" applyFill="1" applyBorder="1" applyAlignment="1">
      <alignment horizontal="center" vertical="top"/>
    </xf>
    <xf numFmtId="4" fontId="4" fillId="6" borderId="0" xfId="0" applyNumberFormat="1" applyFont="1" applyFill="1" applyBorder="1" applyAlignment="1">
      <alignment vertical="top"/>
    </xf>
    <xf numFmtId="4" fontId="9" fillId="6" borderId="0" xfId="1" applyNumberFormat="1" applyFont="1" applyFill="1" applyBorder="1" applyAlignment="1" applyProtection="1">
      <alignment horizontal="right"/>
    </xf>
    <xf numFmtId="0" fontId="5" fillId="6" borderId="0" xfId="0" applyFont="1" applyFill="1" applyBorder="1" applyAlignment="1">
      <alignment horizontal="right"/>
    </xf>
    <xf numFmtId="0" fontId="7" fillId="0" borderId="0" xfId="0" applyFont="1" applyAlignment="1">
      <alignment horizontal="justify" vertical="top"/>
    </xf>
    <xf numFmtId="49" fontId="5" fillId="0" borderId="0" xfId="0" applyNumberFormat="1" applyFont="1" applyAlignment="1">
      <alignment horizontal="left" vertical="top"/>
    </xf>
    <xf numFmtId="0" fontId="10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49" fontId="4" fillId="7" borderId="0" xfId="0" applyNumberFormat="1" applyFont="1" applyFill="1" applyAlignment="1">
      <alignment horizontal="center" vertical="top"/>
    </xf>
    <xf numFmtId="4" fontId="4" fillId="7" borderId="0" xfId="1" applyNumberFormat="1" applyFont="1" applyFill="1" applyBorder="1" applyAlignment="1" applyProtection="1">
      <alignment horizontal="center"/>
    </xf>
    <xf numFmtId="2" fontId="6" fillId="0" borderId="0" xfId="0" applyNumberFormat="1" applyFont="1" applyAlignment="1">
      <alignment horizontal="justify" vertical="top" wrapText="1"/>
    </xf>
    <xf numFmtId="4" fontId="4" fillId="3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/>
    </xf>
    <xf numFmtId="2" fontId="4" fillId="0" borderId="0" xfId="0" applyNumberFormat="1" applyFont="1" applyAlignment="1">
      <alignment horizontal="left" wrapText="1"/>
    </xf>
    <xf numFmtId="49" fontId="6" fillId="0" borderId="0" xfId="0" applyNumberFormat="1" applyFont="1" applyBorder="1" applyAlignment="1">
      <alignment horizontal="right"/>
    </xf>
    <xf numFmtId="4" fontId="4" fillId="2" borderId="0" xfId="1" applyNumberFormat="1" applyFont="1" applyFill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9" fontId="12" fillId="0" borderId="0" xfId="0" applyNumberFormat="1" applyFont="1" applyAlignment="1">
      <alignment horizontal="left" vertical="top"/>
    </xf>
    <xf numFmtId="4" fontId="5" fillId="0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center" vertical="top"/>
    </xf>
    <xf numFmtId="0" fontId="20" fillId="0" borderId="0" xfId="0" applyFont="1" applyBorder="1">
      <alignment wrapText="1"/>
    </xf>
    <xf numFmtId="0" fontId="22" fillId="0" borderId="0" xfId="0" applyFont="1" applyBorder="1">
      <alignment wrapText="1"/>
    </xf>
    <xf numFmtId="0" fontId="22" fillId="0" borderId="0" xfId="0" applyFont="1" applyFill="1" applyBorder="1">
      <alignment wrapText="1"/>
    </xf>
    <xf numFmtId="2" fontId="23" fillId="0" borderId="0" xfId="0" applyNumberFormat="1" applyFont="1" applyAlignment="1">
      <alignment horizontal="justify" vertical="top" wrapText="1"/>
    </xf>
    <xf numFmtId="0" fontId="6" fillId="0" borderId="0" xfId="0" applyFont="1" applyFill="1">
      <alignment wrapText="1"/>
    </xf>
    <xf numFmtId="4" fontId="4" fillId="0" borderId="0" xfId="0" applyNumberFormat="1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4" fillId="7" borderId="0" xfId="0" applyFont="1" applyFill="1" applyAlignment="1">
      <alignment horizontal="left" vertical="top"/>
    </xf>
    <xf numFmtId="0" fontId="13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4" fontId="5" fillId="0" borderId="0" xfId="1" applyNumberFormat="1" applyFont="1" applyFill="1" applyBorder="1" applyAlignment="1" applyProtection="1">
      <alignment horizontal="center"/>
    </xf>
    <xf numFmtId="4" fontId="21" fillId="0" borderId="0" xfId="0" applyNumberFormat="1" applyFont="1" applyFill="1" applyAlignment="1">
      <alignment horizontal="left" wrapText="1"/>
    </xf>
    <xf numFmtId="4" fontId="5" fillId="0" borderId="0" xfId="0" applyNumberFormat="1" applyFont="1" applyFill="1" applyAlignment="1">
      <alignment horizontal="left" wrapText="1"/>
    </xf>
    <xf numFmtId="0" fontId="4" fillId="6" borderId="0" xfId="0" applyFont="1" applyFill="1" applyAlignment="1">
      <alignment horizontal="left" vertical="top"/>
    </xf>
    <xf numFmtId="4" fontId="4" fillId="2" borderId="0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4" fontId="4" fillId="3" borderId="0" xfId="0" applyNumberFormat="1" applyFont="1" applyFill="1" applyBorder="1" applyAlignment="1">
      <alignment horizontal="right" vertical="top"/>
    </xf>
    <xf numFmtId="0" fontId="6" fillId="0" borderId="0" xfId="0" applyFont="1" applyAlignment="1" applyProtection="1">
      <alignment horizontal="left" vertical="top" wrapText="1"/>
      <protection locked="0"/>
    </xf>
    <xf numFmtId="165" fontId="4" fillId="5" borderId="0" xfId="0" applyNumberFormat="1" applyFont="1" applyFill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R169"/>
  <sheetViews>
    <sheetView tabSelected="1" view="pageBreakPreview" topLeftCell="A142" zoomScaleNormal="85" zoomScaleSheetLayoutView="100" workbookViewId="0">
      <selection activeCell="F156" sqref="F156"/>
    </sheetView>
  </sheetViews>
  <sheetFormatPr defaultRowHeight="15" x14ac:dyDescent="0.25"/>
  <cols>
    <col min="1" max="1" width="4.85546875" style="45" customWidth="1"/>
    <col min="2" max="2" width="41.7109375" style="46" customWidth="1"/>
    <col min="3" max="3" width="4.85546875" style="47" customWidth="1"/>
    <col min="4" max="4" width="9.85546875" style="48" customWidth="1"/>
    <col min="5" max="5" width="9.85546875" style="49" customWidth="1"/>
    <col min="6" max="6" width="13.5703125" style="48" customWidth="1"/>
    <col min="7" max="7" width="9.28515625" style="6" customWidth="1"/>
    <col min="8" max="8" width="9.140625" style="7"/>
    <col min="9" max="201" width="9.140625" style="6"/>
    <col min="202" max="16384" width="9.140625" style="8"/>
  </cols>
  <sheetData>
    <row r="1" spans="1:252" ht="28.5" x14ac:dyDescent="0.25">
      <c r="A1" s="188" t="s">
        <v>118</v>
      </c>
      <c r="B1" s="188"/>
      <c r="C1" s="188"/>
      <c r="D1" s="188"/>
      <c r="E1" s="188"/>
      <c r="F1" s="188"/>
    </row>
    <row r="2" spans="1:252" ht="15.75" x14ac:dyDescent="0.25">
      <c r="A2" s="1"/>
      <c r="B2" s="2"/>
      <c r="C2" s="3"/>
      <c r="D2" s="4"/>
      <c r="E2" s="5"/>
      <c r="F2" s="4"/>
    </row>
    <row r="3" spans="1:252" ht="19.5" customHeight="1" x14ac:dyDescent="0.25">
      <c r="A3" s="191" t="s">
        <v>139</v>
      </c>
      <c r="B3" s="192"/>
      <c r="C3" s="192"/>
      <c r="D3" s="192"/>
      <c r="E3" s="192"/>
      <c r="F3" s="192"/>
    </row>
    <row r="4" spans="1:252" ht="19.5" customHeight="1" x14ac:dyDescent="0.25">
      <c r="A4" s="192"/>
      <c r="B4" s="192"/>
      <c r="C4" s="192"/>
      <c r="D4" s="192"/>
      <c r="E4" s="192"/>
      <c r="F4" s="192"/>
    </row>
    <row r="5" spans="1:252" ht="15.75" x14ac:dyDescent="0.25">
      <c r="A5" s="9"/>
      <c r="B5" s="10"/>
      <c r="C5" s="11"/>
      <c r="D5" s="12"/>
      <c r="E5" s="12"/>
      <c r="F5" s="13"/>
    </row>
    <row r="6" spans="1:252" ht="21" customHeight="1" x14ac:dyDescent="0.25">
      <c r="A6" s="54"/>
      <c r="B6" s="54" t="s">
        <v>12</v>
      </c>
      <c r="C6" s="54"/>
      <c r="D6" s="54"/>
      <c r="E6" s="14"/>
      <c r="F6" s="15"/>
    </row>
    <row r="7" spans="1:252" ht="84.75" customHeight="1" x14ac:dyDescent="0.25">
      <c r="A7" s="55" t="s">
        <v>14</v>
      </c>
      <c r="B7" s="190" t="s">
        <v>11</v>
      </c>
      <c r="C7" s="190"/>
      <c r="D7" s="190"/>
      <c r="E7" s="190"/>
      <c r="F7" s="190"/>
      <c r="N7" s="189"/>
      <c r="O7" s="189"/>
      <c r="P7" s="189"/>
      <c r="Q7" s="189"/>
      <c r="R7" s="189"/>
      <c r="S7" s="189"/>
    </row>
    <row r="8" spans="1:252" ht="20.25" customHeight="1" x14ac:dyDescent="0.25">
      <c r="A8" s="55" t="s">
        <v>15</v>
      </c>
      <c r="B8" s="187" t="s">
        <v>44</v>
      </c>
      <c r="C8" s="187"/>
      <c r="D8" s="187"/>
      <c r="E8" s="187"/>
      <c r="F8" s="187"/>
      <c r="N8" s="189"/>
      <c r="O8" s="189"/>
      <c r="P8" s="189"/>
      <c r="Q8" s="189"/>
      <c r="R8" s="189"/>
      <c r="S8" s="189"/>
    </row>
    <row r="9" spans="1:252" ht="32.25" customHeight="1" x14ac:dyDescent="0.25">
      <c r="A9" s="55" t="s">
        <v>16</v>
      </c>
      <c r="B9" s="190" t="s">
        <v>13</v>
      </c>
      <c r="C9" s="190"/>
      <c r="D9" s="190"/>
      <c r="E9" s="190"/>
      <c r="F9" s="190"/>
      <c r="N9" s="183"/>
      <c r="O9" s="183"/>
      <c r="P9" s="183"/>
      <c r="Q9" s="183"/>
      <c r="R9" s="183"/>
      <c r="S9" s="183"/>
    </row>
    <row r="10" spans="1:252" ht="15.75" x14ac:dyDescent="0.25">
      <c r="A10" s="55" t="s">
        <v>114</v>
      </c>
      <c r="B10" s="187" t="s">
        <v>135</v>
      </c>
      <c r="C10" s="187"/>
      <c r="D10" s="187"/>
      <c r="E10" s="187"/>
      <c r="F10" s="187"/>
      <c r="N10" s="182"/>
      <c r="O10" s="183"/>
      <c r="P10" s="183"/>
      <c r="Q10" s="183"/>
      <c r="R10" s="183"/>
      <c r="S10" s="183"/>
    </row>
    <row r="11" spans="1:252" ht="16.5" thickBot="1" x14ac:dyDescent="0.3">
      <c r="A11" s="55"/>
      <c r="B11" s="167"/>
      <c r="C11" s="167"/>
      <c r="D11" s="167"/>
      <c r="E11" s="167"/>
      <c r="F11" s="167"/>
    </row>
    <row r="12" spans="1:252" ht="20.25" customHeight="1" thickBot="1" x14ac:dyDescent="0.3">
      <c r="A12" s="58" t="s">
        <v>17</v>
      </c>
      <c r="B12" s="58" t="s">
        <v>18</v>
      </c>
      <c r="C12" s="59" t="s">
        <v>19</v>
      </c>
      <c r="D12" s="60" t="s">
        <v>20</v>
      </c>
      <c r="E12" s="59" t="s">
        <v>21</v>
      </c>
      <c r="F12" s="61" t="s">
        <v>22</v>
      </c>
    </row>
    <row r="13" spans="1:252" ht="20.25" customHeight="1" x14ac:dyDescent="0.25">
      <c r="A13" s="57"/>
      <c r="B13" s="57"/>
      <c r="C13" s="2"/>
      <c r="D13" s="56"/>
      <c r="E13" s="2"/>
      <c r="F13" s="53"/>
    </row>
    <row r="14" spans="1:252" s="16" customFormat="1" ht="15.75" x14ac:dyDescent="0.25">
      <c r="A14" s="95" t="s">
        <v>6</v>
      </c>
      <c r="B14" s="96" t="s">
        <v>23</v>
      </c>
      <c r="C14" s="96"/>
      <c r="D14" s="97"/>
      <c r="E14" s="98"/>
      <c r="F14" s="99"/>
      <c r="H14" s="17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</row>
    <row r="15" spans="1:252" ht="15.75" x14ac:dyDescent="0.25">
      <c r="A15" s="1"/>
      <c r="B15" s="19"/>
      <c r="C15" s="3"/>
      <c r="D15" s="4"/>
      <c r="E15" s="5"/>
      <c r="F15" s="4"/>
    </row>
    <row r="16" spans="1:252" ht="15.75" x14ac:dyDescent="0.25">
      <c r="A16" s="1" t="s">
        <v>3</v>
      </c>
      <c r="B16" s="20" t="s">
        <v>24</v>
      </c>
      <c r="C16" s="21"/>
      <c r="D16" s="22"/>
      <c r="E16" s="21"/>
      <c r="F16" s="4"/>
    </row>
    <row r="17" spans="1:6" ht="238.5" customHeight="1" x14ac:dyDescent="0.25">
      <c r="A17" s="193"/>
      <c r="B17" s="196" t="s">
        <v>113</v>
      </c>
      <c r="C17" s="194"/>
      <c r="D17" s="180"/>
      <c r="E17" s="180"/>
      <c r="F17" s="181"/>
    </row>
    <row r="18" spans="1:6" ht="62.25" customHeight="1" x14ac:dyDescent="0.25">
      <c r="A18" s="193"/>
      <c r="B18" s="196"/>
      <c r="C18" s="194"/>
      <c r="D18" s="180"/>
      <c r="E18" s="180"/>
      <c r="F18" s="181"/>
    </row>
    <row r="19" spans="1:6" ht="15.75" x14ac:dyDescent="0.25">
      <c r="A19" s="50"/>
      <c r="B19" s="113"/>
      <c r="C19" s="119" t="s">
        <v>46</v>
      </c>
      <c r="D19" s="120">
        <v>102</v>
      </c>
      <c r="E19" s="121">
        <v>0</v>
      </c>
      <c r="F19" s="120">
        <f>D19*E19</f>
        <v>0</v>
      </c>
    </row>
    <row r="20" spans="1:6" ht="15.75" x14ac:dyDescent="0.25">
      <c r="A20" s="50"/>
      <c r="B20" s="114"/>
      <c r="C20" s="62"/>
      <c r="D20" s="63"/>
      <c r="E20" s="90"/>
      <c r="F20" s="63"/>
    </row>
    <row r="21" spans="1:6" ht="15.75" x14ac:dyDescent="0.25">
      <c r="A21" s="50" t="s">
        <v>4</v>
      </c>
      <c r="B21" s="116" t="s">
        <v>50</v>
      </c>
      <c r="C21" s="62"/>
      <c r="D21" s="63"/>
      <c r="E21" s="90"/>
      <c r="F21" s="63"/>
    </row>
    <row r="22" spans="1:6" ht="93" customHeight="1" x14ac:dyDescent="0.25">
      <c r="A22" s="50"/>
      <c r="B22" s="118" t="s">
        <v>111</v>
      </c>
      <c r="C22" s="62"/>
      <c r="D22" s="63"/>
      <c r="E22" s="90"/>
      <c r="F22" s="63"/>
    </row>
    <row r="23" spans="1:6" ht="15.75" x14ac:dyDescent="0.25">
      <c r="A23" s="50"/>
      <c r="B23" s="117" t="s">
        <v>51</v>
      </c>
      <c r="C23" s="119"/>
      <c r="D23" s="120"/>
      <c r="E23" s="121"/>
      <c r="F23" s="120"/>
    </row>
    <row r="24" spans="1:6" ht="15.75" x14ac:dyDescent="0.25">
      <c r="A24" s="50"/>
      <c r="B24" s="113"/>
      <c r="C24" s="119" t="s">
        <v>46</v>
      </c>
      <c r="D24" s="120">
        <v>102</v>
      </c>
      <c r="E24" s="121">
        <v>0</v>
      </c>
      <c r="F24" s="120">
        <f>D24*E24</f>
        <v>0</v>
      </c>
    </row>
    <row r="25" spans="1:6" ht="15.75" x14ac:dyDescent="0.25">
      <c r="A25" s="50"/>
      <c r="B25" s="114"/>
      <c r="C25" s="119"/>
      <c r="D25" s="120"/>
      <c r="E25" s="121"/>
      <c r="F25" s="120"/>
    </row>
    <row r="26" spans="1:6" ht="15.75" x14ac:dyDescent="0.25">
      <c r="A26" s="23" t="s">
        <v>121</v>
      </c>
      <c r="B26" s="115" t="s">
        <v>47</v>
      </c>
      <c r="C26" s="24"/>
      <c r="D26" s="51"/>
      <c r="E26" s="51"/>
      <c r="F26" s="51"/>
    </row>
    <row r="27" spans="1:6" ht="106.5" customHeight="1" x14ac:dyDescent="0.25">
      <c r="A27" s="23"/>
      <c r="B27" s="126" t="s">
        <v>112</v>
      </c>
      <c r="C27" s="24"/>
      <c r="D27" s="51"/>
      <c r="E27" s="51"/>
      <c r="F27" s="51"/>
    </row>
    <row r="28" spans="1:6" ht="15.75" x14ac:dyDescent="0.25">
      <c r="A28" s="23"/>
      <c r="B28" s="127" t="s">
        <v>48</v>
      </c>
      <c r="C28" s="128"/>
      <c r="D28" s="125"/>
      <c r="E28" s="125"/>
      <c r="F28" s="125"/>
    </row>
    <row r="29" spans="1:6" ht="15.75" x14ac:dyDescent="0.25">
      <c r="A29" s="23"/>
      <c r="B29" s="113"/>
      <c r="C29" s="128" t="s">
        <v>46</v>
      </c>
      <c r="D29" s="125">
        <v>25</v>
      </c>
      <c r="E29" s="125">
        <v>0</v>
      </c>
      <c r="F29" s="125">
        <f>D29*E29</f>
        <v>0</v>
      </c>
    </row>
    <row r="30" spans="1:6" ht="15.75" x14ac:dyDescent="0.25">
      <c r="A30" s="23"/>
      <c r="B30" s="113"/>
      <c r="C30" s="128"/>
      <c r="D30" s="125"/>
      <c r="E30" s="125"/>
      <c r="F30" s="125"/>
    </row>
    <row r="31" spans="1:6" ht="15.75" x14ac:dyDescent="0.25">
      <c r="A31" s="1" t="s">
        <v>122</v>
      </c>
      <c r="B31" s="20" t="s">
        <v>5</v>
      </c>
      <c r="C31" s="24"/>
      <c r="D31" s="4"/>
      <c r="E31" s="91"/>
      <c r="F31" s="4"/>
    </row>
    <row r="32" spans="1:6" ht="74.25" customHeight="1" x14ac:dyDescent="0.25">
      <c r="A32" s="29"/>
      <c r="B32" s="46" t="s">
        <v>73</v>
      </c>
      <c r="C32" s="128"/>
      <c r="E32" s="130"/>
    </row>
    <row r="33" spans="1:19" ht="15.75" x14ac:dyDescent="0.25">
      <c r="A33" s="23"/>
      <c r="B33" s="131" t="s">
        <v>136</v>
      </c>
      <c r="C33" s="128"/>
      <c r="E33" s="132"/>
    </row>
    <row r="34" spans="1:19" ht="15.75" x14ac:dyDescent="0.25">
      <c r="A34" s="23"/>
      <c r="B34" s="133"/>
      <c r="C34" s="128" t="s">
        <v>10</v>
      </c>
      <c r="D34" s="134">
        <v>1</v>
      </c>
      <c r="E34" s="123">
        <v>0</v>
      </c>
      <c r="F34" s="125">
        <f>E34*D34</f>
        <v>0</v>
      </c>
    </row>
    <row r="35" spans="1:19" ht="15.75" x14ac:dyDescent="0.25">
      <c r="A35" s="23"/>
      <c r="B35" s="30"/>
      <c r="C35" s="24"/>
      <c r="D35" s="67"/>
      <c r="E35" s="64"/>
      <c r="F35" s="51"/>
    </row>
    <row r="36" spans="1:19" ht="15.75" x14ac:dyDescent="0.25">
      <c r="A36" s="100"/>
      <c r="B36" s="197" t="s">
        <v>26</v>
      </c>
      <c r="C36" s="197"/>
      <c r="D36" s="101"/>
      <c r="E36" s="102"/>
      <c r="F36" s="103">
        <f>F19+F24+F29+F34</f>
        <v>0</v>
      </c>
    </row>
    <row r="37" spans="1:19" ht="15.75" x14ac:dyDescent="0.25">
      <c r="A37" s="23"/>
      <c r="B37" s="31"/>
      <c r="C37" s="24"/>
      <c r="D37" s="4"/>
      <c r="E37" s="3"/>
      <c r="F37" s="4"/>
    </row>
    <row r="38" spans="1:19" ht="15.75" x14ac:dyDescent="0.25">
      <c r="A38" s="70" t="s">
        <v>7</v>
      </c>
      <c r="B38" s="71" t="s">
        <v>27</v>
      </c>
      <c r="C38" s="71"/>
      <c r="D38" s="72"/>
      <c r="E38" s="73"/>
      <c r="F38" s="74"/>
    </row>
    <row r="39" spans="1:19" ht="15.75" x14ac:dyDescent="0.25">
      <c r="A39" s="23"/>
      <c r="B39" s="31"/>
      <c r="C39" s="24"/>
      <c r="D39" s="4"/>
      <c r="E39" s="3"/>
      <c r="F39" s="4"/>
    </row>
    <row r="40" spans="1:19" ht="31.5" x14ac:dyDescent="0.25">
      <c r="A40" s="23" t="s">
        <v>0</v>
      </c>
      <c r="B40" s="162" t="s">
        <v>115</v>
      </c>
      <c r="C40" s="24"/>
      <c r="D40" s="4"/>
      <c r="E40" s="3"/>
      <c r="F40" s="4"/>
    </row>
    <row r="41" spans="1:19" ht="166.5" customHeight="1" x14ac:dyDescent="0.25">
      <c r="A41" s="23"/>
      <c r="B41" s="159" t="s">
        <v>116</v>
      </c>
      <c r="C41" s="128"/>
      <c r="E41" s="47"/>
      <c r="O41" s="169"/>
      <c r="P41" s="169"/>
      <c r="Q41" s="169"/>
    </row>
    <row r="42" spans="1:19" ht="32.25" x14ac:dyDescent="0.25">
      <c r="A42" s="23"/>
      <c r="B42" s="135" t="s">
        <v>54</v>
      </c>
      <c r="C42" s="128"/>
      <c r="E42" s="47"/>
      <c r="O42" s="169"/>
      <c r="P42" s="169"/>
      <c r="Q42" s="169"/>
    </row>
    <row r="43" spans="1:19" ht="17.25" x14ac:dyDescent="0.25">
      <c r="A43" s="23"/>
      <c r="B43" s="137"/>
      <c r="C43" s="128" t="s">
        <v>55</v>
      </c>
      <c r="D43" s="125">
        <v>490</v>
      </c>
      <c r="E43" s="125">
        <v>0</v>
      </c>
      <c r="F43" s="125">
        <f>D43*E43</f>
        <v>0</v>
      </c>
    </row>
    <row r="44" spans="1:19" ht="15.75" x14ac:dyDescent="0.25">
      <c r="A44" s="23"/>
      <c r="B44" s="137"/>
      <c r="C44" s="128"/>
      <c r="D44" s="125"/>
      <c r="E44" s="125"/>
      <c r="F44" s="125"/>
    </row>
    <row r="45" spans="1:19" ht="31.5" x14ac:dyDescent="0.25">
      <c r="A45" s="23" t="s">
        <v>123</v>
      </c>
      <c r="B45" s="162" t="s">
        <v>124</v>
      </c>
      <c r="C45" s="128"/>
      <c r="D45" s="125"/>
      <c r="E45" s="125"/>
      <c r="F45" s="125"/>
      <c r="O45" s="170"/>
      <c r="P45" s="170"/>
      <c r="Q45" s="170"/>
    </row>
    <row r="46" spans="1:19" ht="120" x14ac:dyDescent="0.25">
      <c r="A46" s="23"/>
      <c r="B46" s="172" t="s">
        <v>125</v>
      </c>
      <c r="C46" s="128"/>
      <c r="D46" s="125"/>
      <c r="E46" s="125"/>
      <c r="F46" s="125"/>
      <c r="O46" s="171"/>
      <c r="P46" s="171"/>
      <c r="Q46" s="171"/>
      <c r="R46" s="33"/>
      <c r="S46" s="33"/>
    </row>
    <row r="47" spans="1:19" ht="32.25" x14ac:dyDescent="0.25">
      <c r="A47" s="23"/>
      <c r="B47" s="135" t="s">
        <v>54</v>
      </c>
      <c r="C47" s="128" t="s">
        <v>55</v>
      </c>
      <c r="D47" s="125">
        <v>10</v>
      </c>
      <c r="E47" s="125">
        <v>0</v>
      </c>
      <c r="F47" s="125">
        <f>D47*E47</f>
        <v>0</v>
      </c>
      <c r="O47" s="33"/>
      <c r="P47" s="33"/>
      <c r="Q47" s="33"/>
      <c r="R47" s="33"/>
      <c r="S47" s="33"/>
    </row>
    <row r="48" spans="1:19" ht="15.75" x14ac:dyDescent="0.25">
      <c r="A48" s="23"/>
      <c r="B48" s="113"/>
      <c r="C48" s="128"/>
      <c r="D48" s="125"/>
      <c r="E48" s="125"/>
      <c r="F48" s="125"/>
      <c r="O48" s="8"/>
      <c r="P48" s="8"/>
      <c r="Q48" s="8"/>
      <c r="R48" s="8"/>
      <c r="S48" s="8"/>
    </row>
    <row r="49" spans="1:252" s="33" customFormat="1" ht="15.75" x14ac:dyDescent="0.25">
      <c r="A49" s="1" t="s">
        <v>28</v>
      </c>
      <c r="B49" s="20" t="s">
        <v>1</v>
      </c>
      <c r="C49" s="35"/>
      <c r="D49" s="34"/>
      <c r="E49" s="36"/>
      <c r="F49" s="4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</row>
    <row r="50" spans="1:252" s="33" customFormat="1" ht="60.75" customHeight="1" x14ac:dyDescent="0.25">
      <c r="A50" s="1"/>
      <c r="B50" s="46" t="s">
        <v>97</v>
      </c>
      <c r="C50" s="35"/>
      <c r="D50" s="34"/>
      <c r="E50" s="36"/>
      <c r="F50" s="4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</row>
    <row r="51" spans="1:252" s="33" customFormat="1" ht="45" x14ac:dyDescent="0.25">
      <c r="A51" s="1"/>
      <c r="B51" s="46" t="s">
        <v>98</v>
      </c>
      <c r="C51" s="35"/>
      <c r="D51" s="34"/>
      <c r="E51" s="36"/>
      <c r="F51" s="4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</row>
    <row r="52" spans="1:252" s="33" customFormat="1" ht="75.75" customHeight="1" x14ac:dyDescent="0.25">
      <c r="A52" s="1"/>
      <c r="B52" s="46" t="s">
        <v>29</v>
      </c>
      <c r="C52" s="35"/>
      <c r="D52" s="34"/>
      <c r="E52" s="36"/>
      <c r="F52" s="4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</row>
    <row r="53" spans="1:252" s="33" customFormat="1" ht="35.25" customHeight="1" x14ac:dyDescent="0.25">
      <c r="A53" s="1"/>
      <c r="B53" s="46" t="s">
        <v>71</v>
      </c>
      <c r="C53" s="35"/>
      <c r="D53" s="34"/>
      <c r="E53" s="36"/>
      <c r="F53" s="4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</row>
    <row r="54" spans="1:252" s="33" customFormat="1" ht="17.25" x14ac:dyDescent="0.25">
      <c r="A54" s="112"/>
      <c r="B54" s="137"/>
      <c r="C54" s="128" t="s">
        <v>55</v>
      </c>
      <c r="D54" s="125">
        <v>490</v>
      </c>
      <c r="E54" s="125">
        <v>0</v>
      </c>
      <c r="F54" s="125">
        <f>D54*E54</f>
        <v>0</v>
      </c>
      <c r="G54" s="110"/>
      <c r="H54" s="111"/>
      <c r="I54" s="111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</row>
    <row r="55" spans="1:252" s="33" customFormat="1" ht="15.75" x14ac:dyDescent="0.25">
      <c r="A55" s="50"/>
      <c r="B55" s="114"/>
      <c r="C55" s="24"/>
      <c r="D55" s="129"/>
      <c r="E55" s="125"/>
      <c r="F55" s="125"/>
      <c r="G55" s="110"/>
      <c r="H55" s="111"/>
      <c r="I55" s="111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</row>
    <row r="56" spans="1:252" s="33" customFormat="1" ht="31.5" x14ac:dyDescent="0.25">
      <c r="A56" s="50" t="s">
        <v>30</v>
      </c>
      <c r="B56" s="122" t="s">
        <v>107</v>
      </c>
      <c r="C56" s="24"/>
      <c r="D56" s="129"/>
      <c r="E56" s="125"/>
      <c r="F56" s="125"/>
      <c r="G56" s="155"/>
      <c r="H56" s="156"/>
      <c r="I56" s="156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</row>
    <row r="57" spans="1:252" s="33" customFormat="1" ht="126.75" customHeight="1" x14ac:dyDescent="0.25">
      <c r="A57" s="50"/>
      <c r="B57" s="118" t="s">
        <v>117</v>
      </c>
      <c r="C57" s="24"/>
      <c r="D57" s="129"/>
      <c r="E57" s="125"/>
      <c r="F57" s="125"/>
      <c r="G57" s="155"/>
      <c r="H57" s="156"/>
      <c r="I57" s="156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</row>
    <row r="58" spans="1:252" s="33" customFormat="1" ht="17.25" x14ac:dyDescent="0.25">
      <c r="A58" s="50"/>
      <c r="B58" s="137"/>
      <c r="C58" s="128" t="s">
        <v>62</v>
      </c>
      <c r="D58" s="125">
        <v>663</v>
      </c>
      <c r="E58" s="125">
        <v>0</v>
      </c>
      <c r="F58" s="125">
        <f>D58*E58</f>
        <v>0</v>
      </c>
      <c r="G58" s="155"/>
      <c r="H58" s="156"/>
      <c r="I58" s="156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</row>
    <row r="59" spans="1:252" s="33" customFormat="1" ht="15.75" x14ac:dyDescent="0.25">
      <c r="A59" s="50"/>
      <c r="B59" s="114"/>
      <c r="C59" s="24"/>
      <c r="D59" s="66"/>
      <c r="E59" s="51"/>
      <c r="F59" s="51"/>
      <c r="G59" s="155"/>
      <c r="H59" s="156"/>
      <c r="I59" s="156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</row>
    <row r="60" spans="1:252" s="33" customFormat="1" ht="33.75" customHeight="1" x14ac:dyDescent="0.25">
      <c r="A60" s="50" t="s">
        <v>56</v>
      </c>
      <c r="B60" s="122" t="s">
        <v>99</v>
      </c>
      <c r="C60" s="24"/>
      <c r="D60" s="66"/>
      <c r="E60" s="51"/>
      <c r="F60" s="51"/>
      <c r="G60" s="155"/>
      <c r="H60" s="156"/>
      <c r="I60" s="156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</row>
    <row r="61" spans="1:252" s="33" customFormat="1" ht="75" x14ac:dyDescent="0.25">
      <c r="A61" s="50"/>
      <c r="B61" s="118" t="s">
        <v>100</v>
      </c>
      <c r="C61" s="24"/>
      <c r="D61" s="66"/>
      <c r="E61" s="51"/>
      <c r="F61" s="51"/>
      <c r="G61" s="155"/>
      <c r="H61" s="156"/>
      <c r="I61" s="156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</row>
    <row r="62" spans="1:252" s="33" customFormat="1" ht="32.25" x14ac:dyDescent="0.25">
      <c r="A62" s="50"/>
      <c r="B62" s="118" t="s">
        <v>101</v>
      </c>
      <c r="C62" s="24"/>
      <c r="D62" s="66"/>
      <c r="E62" s="51"/>
      <c r="F62" s="51"/>
      <c r="G62" s="155"/>
      <c r="H62" s="156"/>
      <c r="I62" s="156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</row>
    <row r="63" spans="1:252" s="33" customFormat="1" ht="17.25" x14ac:dyDescent="0.25">
      <c r="A63" s="50"/>
      <c r="B63" s="118"/>
      <c r="C63" s="128" t="s">
        <v>55</v>
      </c>
      <c r="D63" s="125">
        <v>30</v>
      </c>
      <c r="E63" s="125">
        <v>0</v>
      </c>
      <c r="F63" s="125">
        <f>D63*E63</f>
        <v>0</v>
      </c>
      <c r="G63" s="155"/>
      <c r="H63" s="156"/>
      <c r="I63" s="156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</row>
    <row r="64" spans="1:252" s="33" customFormat="1" ht="15.75" x14ac:dyDescent="0.25">
      <c r="A64" s="50"/>
      <c r="B64" s="114"/>
      <c r="C64" s="24"/>
      <c r="D64" s="66"/>
      <c r="E64" s="51"/>
      <c r="F64" s="51"/>
      <c r="G64" s="155"/>
      <c r="H64" s="156"/>
      <c r="I64" s="156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</row>
    <row r="65" spans="1:252" s="33" customFormat="1" ht="15.75" x14ac:dyDescent="0.25">
      <c r="A65" s="23" t="s">
        <v>126</v>
      </c>
      <c r="B65" s="88" t="s">
        <v>102</v>
      </c>
      <c r="C65" s="24"/>
      <c r="D65" s="51"/>
      <c r="E65" s="68"/>
      <c r="F65" s="87"/>
      <c r="G65" s="32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</row>
    <row r="66" spans="1:252" s="33" customFormat="1" ht="200.25" customHeight="1" x14ac:dyDescent="0.25">
      <c r="A66" s="23"/>
      <c r="B66" s="46" t="s">
        <v>103</v>
      </c>
      <c r="C66" s="24"/>
      <c r="D66" s="51"/>
      <c r="E66" s="68"/>
      <c r="F66" s="87"/>
      <c r="G66" s="32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</row>
    <row r="67" spans="1:252" s="33" customFormat="1" ht="78.75" customHeight="1" x14ac:dyDescent="0.25">
      <c r="A67" s="23"/>
      <c r="B67" s="46" t="s">
        <v>74</v>
      </c>
      <c r="C67" s="24"/>
      <c r="D67" s="51"/>
      <c r="E67" s="68"/>
      <c r="F67" s="87"/>
      <c r="G67" s="32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</row>
    <row r="68" spans="1:252" s="33" customFormat="1" ht="45" x14ac:dyDescent="0.25">
      <c r="A68" s="23"/>
      <c r="B68" s="46" t="s">
        <v>2</v>
      </c>
      <c r="C68" s="24"/>
      <c r="D68" s="51"/>
      <c r="E68" s="68"/>
      <c r="F68" s="51"/>
      <c r="G68" s="32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</row>
    <row r="69" spans="1:252" s="33" customFormat="1" ht="32.25" x14ac:dyDescent="0.25">
      <c r="A69" s="23"/>
      <c r="B69" s="46" t="s">
        <v>57</v>
      </c>
      <c r="C69" s="24"/>
      <c r="D69" s="51"/>
      <c r="E69" s="68"/>
      <c r="F69" s="51"/>
      <c r="G69" s="32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</row>
    <row r="70" spans="1:252" s="33" customFormat="1" ht="17.25" x14ac:dyDescent="0.25">
      <c r="A70" s="23"/>
      <c r="B70" s="113"/>
      <c r="C70" s="128" t="s">
        <v>62</v>
      </c>
      <c r="D70" s="125">
        <v>663</v>
      </c>
      <c r="E70" s="124">
        <v>0</v>
      </c>
      <c r="F70" s="125">
        <f>D70*E70</f>
        <v>0</v>
      </c>
      <c r="G70" s="32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</row>
    <row r="71" spans="1:252" s="33" customFormat="1" ht="15.75" x14ac:dyDescent="0.25">
      <c r="A71" s="23"/>
      <c r="B71" s="114"/>
      <c r="C71" s="128"/>
      <c r="D71" s="125"/>
      <c r="E71" s="124"/>
      <c r="F71" s="125"/>
      <c r="G71" s="32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</row>
    <row r="72" spans="1:252" s="33" customFormat="1" ht="15.75" x14ac:dyDescent="0.25">
      <c r="A72" s="75"/>
      <c r="B72" s="195" t="s">
        <v>31</v>
      </c>
      <c r="C72" s="195"/>
      <c r="D72" s="76"/>
      <c r="E72" s="77"/>
      <c r="F72" s="160">
        <f>F43+F47+F54+F58+F63+F70</f>
        <v>0</v>
      </c>
      <c r="G72" s="32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</row>
    <row r="73" spans="1:252" ht="18" customHeight="1" x14ac:dyDescent="0.25">
      <c r="A73" s="92" t="s">
        <v>8</v>
      </c>
      <c r="B73" s="186" t="s">
        <v>63</v>
      </c>
      <c r="C73" s="186"/>
      <c r="D73" s="93"/>
      <c r="E73" s="94"/>
      <c r="F73" s="93"/>
    </row>
    <row r="74" spans="1:252" ht="15.75" x14ac:dyDescent="0.25">
      <c r="A74" s="50"/>
      <c r="B74" s="19"/>
      <c r="C74" s="3"/>
      <c r="D74" s="4"/>
      <c r="E74" s="5"/>
      <c r="F74" s="4"/>
    </row>
    <row r="75" spans="1:252" ht="107.25" customHeight="1" x14ac:dyDescent="0.25">
      <c r="A75" s="50"/>
      <c r="B75" s="46" t="s">
        <v>61</v>
      </c>
      <c r="C75" s="3"/>
      <c r="D75" s="4"/>
      <c r="E75" s="5"/>
      <c r="F75" s="4"/>
    </row>
    <row r="76" spans="1:252" ht="30" x14ac:dyDescent="0.25">
      <c r="A76" s="50"/>
      <c r="B76" s="46" t="s">
        <v>58</v>
      </c>
      <c r="C76" s="3"/>
      <c r="D76" s="4"/>
      <c r="E76" s="5"/>
      <c r="F76" s="4"/>
    </row>
    <row r="77" spans="1:252" ht="60" x14ac:dyDescent="0.25">
      <c r="A77" s="50"/>
      <c r="B77" s="46" t="s">
        <v>59</v>
      </c>
      <c r="C77" s="3"/>
      <c r="D77" s="4"/>
      <c r="E77" s="5"/>
      <c r="F77" s="4"/>
    </row>
    <row r="78" spans="1:252" ht="30" x14ac:dyDescent="0.25">
      <c r="A78" s="50"/>
      <c r="B78" s="46" t="s">
        <v>72</v>
      </c>
      <c r="C78" s="3"/>
      <c r="D78" s="4"/>
      <c r="E78" s="5"/>
      <c r="F78" s="4"/>
    </row>
    <row r="79" spans="1:252" ht="75" x14ac:dyDescent="0.25">
      <c r="A79" s="50"/>
      <c r="B79" s="46" t="s">
        <v>60</v>
      </c>
      <c r="C79" s="3"/>
      <c r="D79" s="4"/>
      <c r="E79" s="5"/>
      <c r="F79" s="4"/>
    </row>
    <row r="80" spans="1:252" ht="15.75" x14ac:dyDescent="0.25">
      <c r="A80" s="50"/>
      <c r="B80" s="111"/>
      <c r="D80" s="125"/>
      <c r="E80" s="136"/>
    </row>
    <row r="81" spans="1:13" ht="15.75" x14ac:dyDescent="0.25">
      <c r="A81" s="50" t="s">
        <v>127</v>
      </c>
      <c r="B81" s="138" t="s">
        <v>104</v>
      </c>
      <c r="D81" s="125"/>
      <c r="E81" s="136"/>
      <c r="J81" s="8"/>
      <c r="K81" s="8"/>
      <c r="L81" s="8"/>
      <c r="M81" s="8"/>
    </row>
    <row r="82" spans="1:13" ht="121.5" customHeight="1" x14ac:dyDescent="0.25">
      <c r="A82" s="50"/>
      <c r="B82" s="139" t="s">
        <v>105</v>
      </c>
      <c r="D82" s="125"/>
      <c r="E82" s="136"/>
      <c r="J82" s="8"/>
      <c r="K82" s="8"/>
      <c r="L82" s="8"/>
      <c r="M82" s="8"/>
    </row>
    <row r="83" spans="1:13" ht="34.5" customHeight="1" x14ac:dyDescent="0.25">
      <c r="A83" s="50"/>
      <c r="B83" s="139" t="s">
        <v>75</v>
      </c>
      <c r="D83" s="125"/>
      <c r="E83" s="136"/>
      <c r="J83" s="8"/>
      <c r="K83" s="8"/>
      <c r="L83" s="8"/>
      <c r="M83" s="8"/>
    </row>
    <row r="84" spans="1:13" ht="15.75" x14ac:dyDescent="0.25">
      <c r="A84" s="50"/>
      <c r="B84" s="137"/>
      <c r="C84" s="47" t="s">
        <v>46</v>
      </c>
      <c r="D84" s="125">
        <v>102</v>
      </c>
      <c r="E84" s="136">
        <v>0</v>
      </c>
      <c r="F84" s="48">
        <f>D84*E84</f>
        <v>0</v>
      </c>
      <c r="J84" s="8"/>
      <c r="K84" s="8"/>
      <c r="L84" s="8"/>
      <c r="M84" s="8"/>
    </row>
    <row r="85" spans="1:13" ht="15.75" x14ac:dyDescent="0.25">
      <c r="A85" s="168"/>
      <c r="B85" s="137"/>
      <c r="D85" s="125"/>
      <c r="E85" s="136"/>
      <c r="J85" s="8"/>
      <c r="K85" s="8"/>
      <c r="L85" s="8"/>
      <c r="M85" s="8"/>
    </row>
    <row r="86" spans="1:13" ht="15.75" x14ac:dyDescent="0.25">
      <c r="A86" s="168" t="s">
        <v>128</v>
      </c>
      <c r="B86" s="138" t="s">
        <v>129</v>
      </c>
      <c r="D86" s="125"/>
      <c r="E86" s="136"/>
      <c r="J86" s="8"/>
      <c r="K86" s="8"/>
      <c r="L86" s="8"/>
      <c r="M86" s="8"/>
    </row>
    <row r="87" spans="1:13" ht="135" x14ac:dyDescent="0.25">
      <c r="A87" s="168"/>
      <c r="B87" s="139" t="s">
        <v>130</v>
      </c>
      <c r="D87" s="125"/>
      <c r="E87" s="136"/>
      <c r="J87" s="8"/>
      <c r="K87" s="8"/>
      <c r="L87" s="8"/>
      <c r="M87" s="8"/>
    </row>
    <row r="88" spans="1:13" ht="45" x14ac:dyDescent="0.25">
      <c r="A88" s="168"/>
      <c r="B88" s="139" t="s">
        <v>75</v>
      </c>
      <c r="D88" s="125"/>
      <c r="E88" s="136"/>
      <c r="J88" s="8"/>
      <c r="K88" s="8"/>
      <c r="L88" s="8"/>
      <c r="M88" s="8"/>
    </row>
    <row r="89" spans="1:13" ht="15.75" x14ac:dyDescent="0.25">
      <c r="A89" s="168"/>
      <c r="B89" s="137"/>
      <c r="C89" s="47" t="s">
        <v>46</v>
      </c>
      <c r="D89" s="125">
        <v>204</v>
      </c>
      <c r="E89" s="136">
        <v>0</v>
      </c>
      <c r="F89" s="48">
        <f>D89*E89</f>
        <v>0</v>
      </c>
      <c r="J89" s="8"/>
      <c r="K89" s="8"/>
      <c r="L89" s="8"/>
      <c r="M89" s="8"/>
    </row>
    <row r="90" spans="1:13" ht="15.75" x14ac:dyDescent="0.25">
      <c r="A90" s="168"/>
      <c r="B90" s="137"/>
      <c r="D90" s="125"/>
      <c r="E90" s="136"/>
      <c r="J90" s="8"/>
      <c r="K90" s="8"/>
      <c r="L90" s="8"/>
      <c r="M90" s="8"/>
    </row>
    <row r="91" spans="1:13" ht="15.75" x14ac:dyDescent="0.25">
      <c r="A91" s="50" t="s">
        <v>33</v>
      </c>
      <c r="B91" s="116" t="s">
        <v>108</v>
      </c>
      <c r="C91" s="3"/>
      <c r="D91" s="4"/>
      <c r="E91" s="5"/>
      <c r="J91" s="8"/>
      <c r="K91" s="8"/>
      <c r="L91" s="8"/>
      <c r="M91" s="8"/>
    </row>
    <row r="92" spans="1:13" ht="123" customHeight="1" x14ac:dyDescent="0.25">
      <c r="A92" s="50"/>
      <c r="B92" s="118" t="s">
        <v>109</v>
      </c>
      <c r="C92" s="3"/>
      <c r="D92" s="4"/>
      <c r="E92" s="5"/>
    </row>
    <row r="93" spans="1:13" ht="17.25" x14ac:dyDescent="0.25">
      <c r="A93" s="50"/>
      <c r="B93" s="117" t="s">
        <v>110</v>
      </c>
      <c r="C93" s="3"/>
      <c r="D93" s="4"/>
      <c r="E93" s="5"/>
    </row>
    <row r="94" spans="1:13" ht="17.25" x14ac:dyDescent="0.25">
      <c r="A94" s="50"/>
      <c r="B94" s="117"/>
      <c r="C94" s="47" t="s">
        <v>53</v>
      </c>
      <c r="D94" s="125">
        <v>4</v>
      </c>
      <c r="E94" s="130">
        <v>0</v>
      </c>
      <c r="F94" s="125">
        <f>D94*E94</f>
        <v>0</v>
      </c>
    </row>
    <row r="95" spans="1:13" ht="15.75" x14ac:dyDescent="0.25">
      <c r="A95" s="50"/>
      <c r="B95" s="114"/>
      <c r="C95" s="3"/>
      <c r="D95" s="4"/>
      <c r="E95" s="5"/>
      <c r="F95" s="4"/>
    </row>
    <row r="96" spans="1:13" ht="15.75" x14ac:dyDescent="0.25">
      <c r="A96" s="140"/>
      <c r="B96" s="143" t="s">
        <v>64</v>
      </c>
      <c r="C96" s="143"/>
      <c r="D96" s="141"/>
      <c r="E96" s="142"/>
      <c r="F96" s="144">
        <f>F84+F89+F94</f>
        <v>0</v>
      </c>
    </row>
    <row r="97" spans="1:201" s="173" customFormat="1" ht="15.75" x14ac:dyDescent="0.25">
      <c r="A97" s="38"/>
      <c r="B97" s="174"/>
      <c r="C97" s="174"/>
      <c r="D97" s="27"/>
      <c r="E97" s="36"/>
      <c r="F97" s="2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173" customFormat="1" ht="15.75" x14ac:dyDescent="0.25">
      <c r="A98" s="38"/>
      <c r="B98" s="174"/>
      <c r="C98" s="174"/>
      <c r="D98" s="27"/>
      <c r="E98" s="36"/>
      <c r="F98" s="2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ht="15.75" x14ac:dyDescent="0.25">
      <c r="A99" s="69" t="s">
        <v>9</v>
      </c>
      <c r="B99" s="78" t="s">
        <v>32</v>
      </c>
      <c r="C99" s="79"/>
      <c r="D99" s="80"/>
      <c r="E99" s="81"/>
      <c r="F99" s="80"/>
    </row>
    <row r="100" spans="1:201" ht="15.75" x14ac:dyDescent="0.25">
      <c r="A100" s="50"/>
      <c r="B100" s="19"/>
      <c r="C100" s="3"/>
      <c r="D100" s="4"/>
      <c r="E100" s="5"/>
      <c r="F100" s="4"/>
    </row>
    <row r="101" spans="1:201" ht="31.5" x14ac:dyDescent="0.25">
      <c r="A101" s="38" t="s">
        <v>37</v>
      </c>
      <c r="B101" s="39" t="s">
        <v>131</v>
      </c>
      <c r="C101" s="3"/>
      <c r="D101" s="4"/>
      <c r="E101" s="5"/>
      <c r="F101" s="4"/>
    </row>
    <row r="102" spans="1:201" ht="76.5" customHeight="1" x14ac:dyDescent="0.25">
      <c r="A102" s="1"/>
      <c r="B102" s="139" t="s">
        <v>138</v>
      </c>
      <c r="C102" s="3"/>
      <c r="D102" s="4"/>
      <c r="E102" s="5"/>
      <c r="F102" s="4"/>
    </row>
    <row r="103" spans="1:201" ht="44.25" customHeight="1" x14ac:dyDescent="0.25">
      <c r="A103" s="1"/>
      <c r="B103" s="139" t="s">
        <v>65</v>
      </c>
      <c r="C103" s="40"/>
      <c r="D103" s="27"/>
      <c r="E103" s="41"/>
      <c r="F103" s="42"/>
    </row>
    <row r="104" spans="1:201" ht="30" x14ac:dyDescent="0.25">
      <c r="A104" s="1"/>
      <c r="B104" s="139" t="s">
        <v>66</v>
      </c>
      <c r="C104" s="3"/>
      <c r="D104" s="4"/>
      <c r="E104" s="5"/>
      <c r="F104" s="42"/>
    </row>
    <row r="105" spans="1:201" ht="60" x14ac:dyDescent="0.25">
      <c r="A105" s="50"/>
      <c r="B105" s="139" t="s">
        <v>67</v>
      </c>
      <c r="C105" s="3"/>
      <c r="D105" s="4"/>
      <c r="E105" s="5"/>
      <c r="F105" s="42"/>
    </row>
    <row r="106" spans="1:201" ht="62.25" x14ac:dyDescent="0.25">
      <c r="A106" s="50"/>
      <c r="B106" s="139" t="s">
        <v>76</v>
      </c>
      <c r="C106" s="3"/>
      <c r="D106" s="4"/>
      <c r="E106" s="5"/>
      <c r="F106" s="42"/>
    </row>
    <row r="107" spans="1:201" ht="18" x14ac:dyDescent="0.25">
      <c r="A107" s="1"/>
      <c r="B107" s="137"/>
      <c r="C107" s="52" t="s">
        <v>49</v>
      </c>
      <c r="D107" s="129">
        <v>260</v>
      </c>
      <c r="E107" s="125">
        <v>0</v>
      </c>
      <c r="F107" s="145">
        <f>D107*E107</f>
        <v>0</v>
      </c>
    </row>
    <row r="108" spans="1:201" ht="15.75" x14ac:dyDescent="0.25">
      <c r="A108" s="50"/>
      <c r="B108" s="114"/>
      <c r="C108" s="52"/>
      <c r="D108" s="129"/>
      <c r="E108" s="125"/>
      <c r="F108" s="145"/>
    </row>
    <row r="109" spans="1:201" ht="15.75" x14ac:dyDescent="0.25">
      <c r="A109" s="50" t="s">
        <v>69</v>
      </c>
      <c r="B109" s="82" t="s">
        <v>68</v>
      </c>
      <c r="C109" s="24"/>
      <c r="D109" s="4"/>
      <c r="E109" s="25"/>
      <c r="F109" s="44"/>
    </row>
    <row r="110" spans="1:201" ht="181.5" customHeight="1" x14ac:dyDescent="0.25">
      <c r="A110" s="50"/>
      <c r="B110" s="84" t="s">
        <v>34</v>
      </c>
      <c r="C110" s="24"/>
      <c r="D110" s="4"/>
      <c r="E110" s="25"/>
      <c r="F110" s="44"/>
    </row>
    <row r="111" spans="1:201" ht="37.5" customHeight="1" x14ac:dyDescent="0.25">
      <c r="A111" s="50"/>
      <c r="B111" s="83" t="s">
        <v>35</v>
      </c>
      <c r="C111" s="24"/>
      <c r="D111" s="4"/>
      <c r="E111" s="25"/>
      <c r="F111" s="44"/>
    </row>
    <row r="112" spans="1:201" ht="18" x14ac:dyDescent="0.25">
      <c r="A112" s="50"/>
      <c r="B112" s="137"/>
      <c r="C112" s="52" t="s">
        <v>25</v>
      </c>
      <c r="D112" s="48">
        <v>510</v>
      </c>
      <c r="E112" s="124">
        <v>0</v>
      </c>
      <c r="F112" s="145">
        <f>D112*E112</f>
        <v>0</v>
      </c>
    </row>
    <row r="113" spans="1:6" ht="15.75" x14ac:dyDescent="0.25">
      <c r="A113" s="50"/>
      <c r="B113" s="43"/>
      <c r="C113" s="24"/>
      <c r="D113" s="4"/>
      <c r="E113" s="89"/>
      <c r="F113" s="44"/>
    </row>
    <row r="114" spans="1:6" ht="15.75" x14ac:dyDescent="0.25">
      <c r="A114" s="50"/>
      <c r="B114" s="113"/>
      <c r="C114" s="52"/>
      <c r="D114" s="125"/>
      <c r="E114" s="124"/>
      <c r="F114" s="145"/>
    </row>
    <row r="115" spans="1:6" ht="15.75" x14ac:dyDescent="0.25">
      <c r="A115" s="105"/>
      <c r="B115" s="185" t="s">
        <v>36</v>
      </c>
      <c r="C115" s="185"/>
      <c r="D115" s="106"/>
      <c r="E115" s="107"/>
      <c r="F115" s="164" t="e">
        <f>F107+F112+#REF!+#REF!</f>
        <v>#REF!</v>
      </c>
    </row>
    <row r="116" spans="1:6" ht="15.75" x14ac:dyDescent="0.25">
      <c r="A116" s="146" t="s">
        <v>43</v>
      </c>
      <c r="B116" s="184" t="s">
        <v>77</v>
      </c>
      <c r="C116" s="184"/>
      <c r="D116" s="147"/>
      <c r="E116" s="148"/>
      <c r="F116" s="147"/>
    </row>
    <row r="117" spans="1:6" ht="15.75" x14ac:dyDescent="0.25">
      <c r="A117" s="50"/>
      <c r="B117" s="19"/>
      <c r="C117" s="3"/>
      <c r="D117" s="4"/>
      <c r="E117" s="5"/>
      <c r="F117" s="4"/>
    </row>
    <row r="118" spans="1:6" ht="15.75" x14ac:dyDescent="0.25">
      <c r="A118" s="50"/>
      <c r="B118" s="20" t="s">
        <v>80</v>
      </c>
      <c r="C118" s="3"/>
      <c r="D118" s="4"/>
      <c r="E118" s="5"/>
      <c r="F118" s="4"/>
    </row>
    <row r="119" spans="1:6" ht="239.25" customHeight="1" x14ac:dyDescent="0.25">
      <c r="A119" s="50"/>
      <c r="B119" s="28" t="s">
        <v>81</v>
      </c>
      <c r="C119" s="3"/>
      <c r="D119" s="4"/>
      <c r="E119" s="5"/>
      <c r="F119" s="4"/>
    </row>
    <row r="120" spans="1:6" ht="15.75" x14ac:dyDescent="0.25">
      <c r="A120" s="50"/>
      <c r="B120" s="28"/>
      <c r="C120" s="3"/>
      <c r="D120" s="4"/>
      <c r="E120" s="5"/>
      <c r="F120" s="4"/>
    </row>
    <row r="121" spans="1:6" ht="15.75" x14ac:dyDescent="0.25">
      <c r="A121" s="50" t="s">
        <v>132</v>
      </c>
      <c r="B121" s="65" t="s">
        <v>82</v>
      </c>
      <c r="C121" s="3"/>
      <c r="D121" s="4"/>
      <c r="E121" s="5"/>
      <c r="F121" s="4"/>
    </row>
    <row r="122" spans="1:6" ht="15.75" x14ac:dyDescent="0.25">
      <c r="A122" s="50"/>
      <c r="B122" s="28" t="s">
        <v>87</v>
      </c>
      <c r="C122" s="3"/>
      <c r="D122" s="4"/>
      <c r="E122" s="5"/>
      <c r="F122" s="4"/>
    </row>
    <row r="123" spans="1:6" ht="15.75" x14ac:dyDescent="0.25">
      <c r="A123" s="50"/>
      <c r="B123" s="28"/>
      <c r="C123" s="3"/>
      <c r="D123" s="4"/>
      <c r="E123" s="5"/>
      <c r="F123" s="4"/>
    </row>
    <row r="124" spans="1:6" ht="15.75" x14ac:dyDescent="0.25">
      <c r="A124" s="50"/>
      <c r="B124" s="19"/>
      <c r="C124" s="3"/>
      <c r="D124" s="51"/>
      <c r="E124" s="91"/>
      <c r="F124" s="51"/>
    </row>
    <row r="125" spans="1:6" ht="15.75" x14ac:dyDescent="0.25">
      <c r="A125" s="50"/>
      <c r="B125" s="153" t="s">
        <v>89</v>
      </c>
      <c r="C125" s="3"/>
      <c r="D125" s="51"/>
      <c r="E125" s="91"/>
      <c r="F125" s="51"/>
    </row>
    <row r="126" spans="1:6" ht="47.25" x14ac:dyDescent="0.25">
      <c r="A126" s="50"/>
      <c r="B126" s="28" t="s">
        <v>83</v>
      </c>
      <c r="C126" s="3"/>
      <c r="D126" s="51"/>
      <c r="E126" s="91"/>
      <c r="F126" s="51"/>
    </row>
    <row r="127" spans="1:6" ht="15.75" x14ac:dyDescent="0.25">
      <c r="A127" s="50"/>
      <c r="B127" s="28" t="s">
        <v>78</v>
      </c>
      <c r="C127" s="3"/>
      <c r="D127" s="51"/>
      <c r="E127" s="91"/>
      <c r="F127" s="51"/>
    </row>
    <row r="128" spans="1:6" ht="15.75" x14ac:dyDescent="0.25">
      <c r="A128" s="50"/>
      <c r="B128" s="137"/>
      <c r="C128" s="47" t="s">
        <v>79</v>
      </c>
      <c r="D128" s="125">
        <v>102</v>
      </c>
      <c r="E128" s="130">
        <v>0</v>
      </c>
      <c r="F128" s="125">
        <f>D128*E128</f>
        <v>0</v>
      </c>
    </row>
    <row r="129" spans="1:6" ht="15.75" x14ac:dyDescent="0.25">
      <c r="A129" s="50"/>
      <c r="B129" s="114"/>
      <c r="C129" s="3"/>
      <c r="D129" s="51"/>
      <c r="E129" s="91"/>
      <c r="F129" s="51"/>
    </row>
    <row r="130" spans="1:6" ht="15.75" x14ac:dyDescent="0.25">
      <c r="A130" s="168" t="s">
        <v>133</v>
      </c>
      <c r="B130" s="65" t="s">
        <v>84</v>
      </c>
      <c r="C130" s="3"/>
      <c r="D130" s="51"/>
      <c r="E130" s="91"/>
      <c r="F130" s="51"/>
    </row>
    <row r="131" spans="1:6" ht="15.75" x14ac:dyDescent="0.25">
      <c r="A131" s="50"/>
      <c r="B131" s="28" t="s">
        <v>85</v>
      </c>
      <c r="C131" s="3"/>
      <c r="D131" s="51"/>
      <c r="E131" s="91"/>
      <c r="F131" s="51"/>
    </row>
    <row r="132" spans="1:6" ht="15.75" x14ac:dyDescent="0.25">
      <c r="A132" s="50"/>
      <c r="B132" s="114"/>
      <c r="C132" s="3"/>
      <c r="D132" s="51"/>
      <c r="E132" s="91"/>
      <c r="F132" s="51"/>
    </row>
    <row r="133" spans="1:6" ht="15.75" x14ac:dyDescent="0.25">
      <c r="A133" s="50"/>
      <c r="B133" s="153" t="s">
        <v>120</v>
      </c>
      <c r="C133" s="3"/>
      <c r="D133" s="51"/>
      <c r="E133" s="91"/>
      <c r="F133" s="51"/>
    </row>
    <row r="134" spans="1:6" ht="31.5" x14ac:dyDescent="0.25">
      <c r="A134" s="50"/>
      <c r="B134" s="28" t="s">
        <v>137</v>
      </c>
      <c r="C134" s="3"/>
      <c r="D134" s="51"/>
      <c r="E134" s="91"/>
      <c r="F134" s="51"/>
    </row>
    <row r="135" spans="1:6" ht="17.25" x14ac:dyDescent="0.25">
      <c r="A135" s="50"/>
      <c r="B135" s="28" t="s">
        <v>86</v>
      </c>
      <c r="C135" s="3"/>
      <c r="D135" s="51"/>
      <c r="E135" s="91"/>
      <c r="F135" s="51"/>
    </row>
    <row r="136" spans="1:6" ht="17.25" x14ac:dyDescent="0.25">
      <c r="A136" s="50"/>
      <c r="B136" s="137"/>
      <c r="C136" s="163" t="s">
        <v>52</v>
      </c>
      <c r="D136" s="125">
        <v>6</v>
      </c>
      <c r="E136" s="130">
        <v>0</v>
      </c>
      <c r="F136" s="125">
        <f>D136*E136</f>
        <v>0</v>
      </c>
    </row>
    <row r="137" spans="1:6" ht="15.75" x14ac:dyDescent="0.25">
      <c r="A137" s="50"/>
      <c r="B137" s="113"/>
      <c r="C137" s="52"/>
      <c r="D137" s="51"/>
      <c r="E137" s="91"/>
      <c r="F137" s="51"/>
    </row>
    <row r="138" spans="1:6" ht="15.75" x14ac:dyDescent="0.25">
      <c r="A138" s="149"/>
      <c r="B138" s="150" t="s">
        <v>88</v>
      </c>
      <c r="C138" s="150"/>
      <c r="D138" s="151"/>
      <c r="E138" s="152"/>
      <c r="F138" s="165" t="e">
        <f>F136+F128+#REF!</f>
        <v>#REF!</v>
      </c>
    </row>
    <row r="139" spans="1:6" ht="15.75" x14ac:dyDescent="0.25">
      <c r="A139" s="50"/>
      <c r="B139" s="19"/>
      <c r="C139" s="3"/>
      <c r="D139" s="4"/>
      <c r="E139" s="5"/>
      <c r="F139" s="4"/>
    </row>
    <row r="140" spans="1:6" ht="15.75" x14ac:dyDescent="0.25">
      <c r="A140" s="157" t="s">
        <v>70</v>
      </c>
      <c r="B140" s="176" t="s">
        <v>90</v>
      </c>
      <c r="C140" s="176"/>
      <c r="D140" s="176"/>
      <c r="E140" s="176"/>
      <c r="F140" s="176"/>
    </row>
    <row r="141" spans="1:6" ht="15.75" x14ac:dyDescent="0.25">
      <c r="A141" s="50"/>
      <c r="B141" s="19"/>
      <c r="C141" s="3"/>
      <c r="D141" s="4"/>
      <c r="E141" s="5"/>
      <c r="F141" s="4"/>
    </row>
    <row r="142" spans="1:6" ht="15.75" x14ac:dyDescent="0.25">
      <c r="A142" s="50"/>
      <c r="B142" s="20" t="s">
        <v>91</v>
      </c>
      <c r="C142" s="3"/>
      <c r="D142" s="4"/>
      <c r="E142" s="5"/>
      <c r="F142" s="4"/>
    </row>
    <row r="143" spans="1:6" ht="239.25" customHeight="1" x14ac:dyDescent="0.25">
      <c r="A143" s="50"/>
      <c r="B143" s="28" t="s">
        <v>92</v>
      </c>
      <c r="C143" s="3"/>
      <c r="D143" s="4"/>
      <c r="E143" s="5"/>
      <c r="F143" s="4"/>
    </row>
    <row r="144" spans="1:6" ht="31.5" x14ac:dyDescent="0.25">
      <c r="A144" s="50"/>
      <c r="B144" s="19" t="s">
        <v>93</v>
      </c>
      <c r="C144" s="3"/>
      <c r="D144" s="4"/>
      <c r="E144" s="5"/>
      <c r="F144" s="4"/>
    </row>
    <row r="145" spans="1:6" ht="15.75" x14ac:dyDescent="0.25">
      <c r="A145" s="50"/>
      <c r="B145" s="19"/>
      <c r="C145" s="3"/>
      <c r="D145" s="4"/>
      <c r="E145" s="5"/>
      <c r="F145" s="4"/>
    </row>
    <row r="146" spans="1:6" ht="15.75" x14ac:dyDescent="0.25">
      <c r="A146" s="50" t="s">
        <v>134</v>
      </c>
      <c r="B146" s="153" t="s">
        <v>94</v>
      </c>
    </row>
    <row r="147" spans="1:6" ht="15.75" x14ac:dyDescent="0.25">
      <c r="A147" s="50"/>
      <c r="B147" s="19" t="s">
        <v>95</v>
      </c>
      <c r="C147" s="47" t="s">
        <v>10</v>
      </c>
      <c r="D147" s="125">
        <v>1</v>
      </c>
      <c r="E147" s="130">
        <v>0</v>
      </c>
      <c r="F147" s="125">
        <f>D147*E147</f>
        <v>0</v>
      </c>
    </row>
    <row r="148" spans="1:6" ht="15.75" x14ac:dyDescent="0.25">
      <c r="A148" s="50"/>
      <c r="B148" s="19"/>
      <c r="C148" s="3"/>
      <c r="D148" s="51"/>
      <c r="E148" s="91"/>
      <c r="F148" s="51"/>
    </row>
    <row r="149" spans="1:6" ht="15.75" x14ac:dyDescent="0.25">
      <c r="A149" s="157"/>
      <c r="B149" s="176" t="s">
        <v>96</v>
      </c>
      <c r="C149" s="176"/>
      <c r="D149" s="176"/>
      <c r="E149" s="176"/>
      <c r="F149" s="158">
        <f>F147</f>
        <v>0</v>
      </c>
    </row>
    <row r="150" spans="1:6" ht="15.75" x14ac:dyDescent="0.25">
      <c r="A150" s="50"/>
      <c r="B150" s="19"/>
      <c r="C150" s="3"/>
      <c r="D150" s="4"/>
      <c r="E150" s="5"/>
      <c r="F150" s="4"/>
    </row>
    <row r="151" spans="1:6" ht="18.75" x14ac:dyDescent="0.25">
      <c r="A151" s="85"/>
      <c r="B151" s="166"/>
    </row>
    <row r="152" spans="1:6" ht="18.75" x14ac:dyDescent="0.25">
      <c r="A152" s="54"/>
      <c r="B152" s="86"/>
    </row>
    <row r="153" spans="1:6" ht="15.75" x14ac:dyDescent="0.25">
      <c r="A153" s="54" t="s">
        <v>6</v>
      </c>
      <c r="B153" s="178" t="s">
        <v>38</v>
      </c>
      <c r="C153" s="178"/>
      <c r="D153" s="178"/>
      <c r="F153" s="48">
        <f>F36</f>
        <v>0</v>
      </c>
    </row>
    <row r="154" spans="1:6" ht="15.75" x14ac:dyDescent="0.25">
      <c r="A154" s="54" t="s">
        <v>7</v>
      </c>
      <c r="B154" s="178" t="s">
        <v>39</v>
      </c>
      <c r="C154" s="178"/>
      <c r="D154" s="178"/>
      <c r="F154" s="48">
        <f>F72</f>
        <v>0</v>
      </c>
    </row>
    <row r="155" spans="1:6" ht="15.75" x14ac:dyDescent="0.25">
      <c r="A155" s="54" t="s">
        <v>8</v>
      </c>
      <c r="B155" s="178" t="s">
        <v>63</v>
      </c>
      <c r="C155" s="178"/>
      <c r="D155" s="178"/>
      <c r="F155" s="48">
        <f>F96</f>
        <v>0</v>
      </c>
    </row>
    <row r="156" spans="1:6" ht="15.75" x14ac:dyDescent="0.25">
      <c r="A156" s="54" t="s">
        <v>9</v>
      </c>
      <c r="B156" s="109" t="s">
        <v>32</v>
      </c>
      <c r="C156" s="109"/>
      <c r="D156" s="109"/>
      <c r="F156" s="48" t="e">
        <f>F115</f>
        <v>#REF!</v>
      </c>
    </row>
    <row r="157" spans="1:6" ht="15.75" x14ac:dyDescent="0.25">
      <c r="A157" s="54" t="s">
        <v>43</v>
      </c>
      <c r="B157" s="154" t="s">
        <v>106</v>
      </c>
      <c r="C157" s="154"/>
      <c r="D157" s="154"/>
      <c r="F157" s="48" t="e">
        <f>F138</f>
        <v>#REF!</v>
      </c>
    </row>
    <row r="158" spans="1:6" ht="15.75" x14ac:dyDescent="0.25">
      <c r="A158" s="54" t="s">
        <v>70</v>
      </c>
      <c r="B158" s="178" t="s">
        <v>90</v>
      </c>
      <c r="C158" s="178"/>
      <c r="D158" s="109"/>
      <c r="F158" s="48">
        <f>F149</f>
        <v>0</v>
      </c>
    </row>
    <row r="159" spans="1:6" ht="15.75" x14ac:dyDescent="0.25">
      <c r="A159" s="1"/>
      <c r="B159" s="19"/>
      <c r="C159" s="3"/>
      <c r="D159" s="4"/>
      <c r="E159" s="5"/>
      <c r="F159" s="4"/>
    </row>
    <row r="160" spans="1:6" ht="15.75" x14ac:dyDescent="0.25">
      <c r="A160" s="50"/>
      <c r="B160" s="19"/>
      <c r="C160" s="175" t="s">
        <v>40</v>
      </c>
      <c r="D160" s="175"/>
      <c r="E160" s="5"/>
      <c r="F160" s="26" t="e">
        <f>SUM(F153:F158)</f>
        <v>#REF!</v>
      </c>
    </row>
    <row r="161" spans="1:6" ht="15.75" x14ac:dyDescent="0.25">
      <c r="A161" s="50"/>
      <c r="B161" s="19"/>
      <c r="C161" s="175" t="s">
        <v>41</v>
      </c>
      <c r="D161" s="175"/>
      <c r="E161" s="5"/>
      <c r="F161" s="26" t="e">
        <f>F160*0.25</f>
        <v>#REF!</v>
      </c>
    </row>
    <row r="162" spans="1:6" ht="15.75" x14ac:dyDescent="0.25">
      <c r="A162" s="50"/>
      <c r="B162" s="19"/>
      <c r="C162" s="175" t="s">
        <v>42</v>
      </c>
      <c r="D162" s="175"/>
      <c r="E162" s="5"/>
      <c r="F162" s="26" t="e">
        <f>F161+F160</f>
        <v>#REF!</v>
      </c>
    </row>
    <row r="163" spans="1:6" ht="15.75" x14ac:dyDescent="0.25">
      <c r="A163" s="50"/>
      <c r="B163" s="19"/>
      <c r="C163" s="104"/>
      <c r="D163" s="104"/>
      <c r="E163" s="5"/>
      <c r="F163" s="26"/>
    </row>
    <row r="164" spans="1:6" ht="15.75" x14ac:dyDescent="0.25">
      <c r="A164" s="50"/>
      <c r="B164" s="19"/>
      <c r="C164" s="161"/>
      <c r="D164" s="161"/>
      <c r="E164" s="5"/>
      <c r="F164" s="26"/>
    </row>
    <row r="165" spans="1:6" ht="15.75" x14ac:dyDescent="0.25">
      <c r="A165" s="50"/>
      <c r="B165" s="19"/>
      <c r="C165" s="104"/>
      <c r="D165" s="104"/>
      <c r="E165" s="5"/>
      <c r="F165" s="26"/>
    </row>
    <row r="166" spans="1:6" ht="15.75" x14ac:dyDescent="0.25">
      <c r="A166" s="50"/>
      <c r="B166" s="19"/>
      <c r="C166" s="179" t="s">
        <v>45</v>
      </c>
      <c r="D166" s="179"/>
      <c r="E166" s="179"/>
      <c r="F166" s="4"/>
    </row>
    <row r="167" spans="1:6" ht="15.75" x14ac:dyDescent="0.25">
      <c r="A167" s="50"/>
      <c r="B167" s="19"/>
      <c r="C167" s="108"/>
      <c r="D167" s="108"/>
      <c r="E167" s="108"/>
      <c r="F167" s="4"/>
    </row>
    <row r="168" spans="1:6" ht="15.75" x14ac:dyDescent="0.25">
      <c r="A168" s="1"/>
      <c r="B168" s="19"/>
      <c r="C168" s="177" t="s">
        <v>119</v>
      </c>
      <c r="D168" s="177"/>
      <c r="E168" s="177"/>
      <c r="F168" s="177"/>
    </row>
    <row r="169" spans="1:6" ht="15.75" x14ac:dyDescent="0.25">
      <c r="A169" s="1"/>
      <c r="B169" s="19"/>
      <c r="C169" s="3"/>
      <c r="D169" s="4"/>
      <c r="E169" s="5"/>
      <c r="F169" s="4"/>
    </row>
  </sheetData>
  <mergeCells count="32">
    <mergeCell ref="A17:A18"/>
    <mergeCell ref="C17:C18"/>
    <mergeCell ref="B72:C72"/>
    <mergeCell ref="B17:B18"/>
    <mergeCell ref="B36:C36"/>
    <mergeCell ref="A1:F1"/>
    <mergeCell ref="N7:S7"/>
    <mergeCell ref="N8:S8"/>
    <mergeCell ref="N9:S9"/>
    <mergeCell ref="B7:F7"/>
    <mergeCell ref="B8:F8"/>
    <mergeCell ref="B9:F9"/>
    <mergeCell ref="A3:F4"/>
    <mergeCell ref="D17:D18"/>
    <mergeCell ref="E17:E18"/>
    <mergeCell ref="F17:F18"/>
    <mergeCell ref="N10:S10"/>
    <mergeCell ref="C161:D161"/>
    <mergeCell ref="B116:C116"/>
    <mergeCell ref="B140:F140"/>
    <mergeCell ref="B115:C115"/>
    <mergeCell ref="B73:C73"/>
    <mergeCell ref="B10:F10"/>
    <mergeCell ref="C162:D162"/>
    <mergeCell ref="B149:E149"/>
    <mergeCell ref="C168:F168"/>
    <mergeCell ref="B153:D153"/>
    <mergeCell ref="C160:D160"/>
    <mergeCell ref="B154:D154"/>
    <mergeCell ref="B155:D155"/>
    <mergeCell ref="C166:E166"/>
    <mergeCell ref="B158:C158"/>
  </mergeCells>
  <phoneticPr fontId="0" type="noConversion"/>
  <pageMargins left="0.98425196850393704" right="0.39370078740157483" top="0.39370078740157483" bottom="0.39370078740157483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8" manualBreakCount="8">
    <brk id="20" max="6" man="1"/>
    <brk id="37" max="6" man="1"/>
    <brk id="55" max="5" man="1"/>
    <brk id="72" max="5" man="1"/>
    <brk id="89" max="5" man="1"/>
    <brk id="108" max="6" man="1"/>
    <brk id="115" max="6" man="1"/>
    <brk id="1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17</vt:i4>
      </vt:variant>
    </vt:vector>
  </HeadingPairs>
  <TitlesOfParts>
    <vt:vector size="18" baseType="lpstr">
      <vt:lpstr>Troskovnik</vt:lpstr>
      <vt:lpstr>_1Excel_BuiltIn_Print_Area_1_1</vt:lpstr>
      <vt:lpstr>_2Excel_BuiltIn_Print_Area_1_1_1</vt:lpstr>
      <vt:lpstr>_3Excel_BuiltIn_Print_Area_1_1_1_1</vt:lpstr>
      <vt:lpstr>_4Excel_BuiltIn_Print_Area_1_1_1_1_1</vt:lpstr>
      <vt:lpstr>_5Excel_BuiltIn_Print_Area_1_1_1_1_1_1</vt:lpstr>
      <vt:lpstr>_6Excel_BuiltIn_Print_Area_1_1_1_1_1_1_1</vt:lpstr>
      <vt:lpstr>_7Excel_BuiltIn_Print_Area_1_1_1_1_1_1_1_1_1_1</vt:lpstr>
      <vt:lpstr>Excel_BuiltIn_Print_Area_1</vt:lpstr>
      <vt:lpstr>Excel_BuiltIn_Print_Area_1_1</vt:lpstr>
      <vt:lpstr>Excel_BuiltIn_Print_Area_1_1_1</vt:lpstr>
      <vt:lpstr>Excel_BuiltIn_Print_Area_1_1_1_1</vt:lpstr>
      <vt:lpstr>Excel_BuiltIn_Print_Area_1_1_1_1_1</vt:lpstr>
      <vt:lpstr>Excel_BuiltIn_Print_Area_1_1_1_1_1_1</vt:lpstr>
      <vt:lpstr>Excel_BuiltIn_Print_Area_1_1_1_1_1_1_1</vt:lpstr>
      <vt:lpstr>Excel_BuiltIn_Print_Area_1_1_1_1_1_1_1_1</vt:lpstr>
      <vt:lpstr>Excel_BuiltIn_Print_Area_1_1_1_1_1_1_1_1_1</vt:lpstr>
      <vt:lpstr>Troskovnik!Podrucje_ispisa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Bauer</dc:creator>
  <cp:lastModifiedBy>Windows korisnik</cp:lastModifiedBy>
  <cp:revision>1</cp:revision>
  <cp:lastPrinted>2021-07-29T12:28:52Z</cp:lastPrinted>
  <dcterms:created xsi:type="dcterms:W3CDTF">1999-01-18T07:34:14Z</dcterms:created>
  <dcterms:modified xsi:type="dcterms:W3CDTF">2021-11-11T16:25:54Z</dcterms:modified>
</cp:coreProperties>
</file>